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6900" activeTab="2"/>
  </bookViews>
  <sheets>
    <sheet name="обл.бюджет" sheetId="2" r:id="rId1"/>
    <sheet name="субвенции" sheetId="1" r:id="rId2"/>
    <sheet name="РДФ" sheetId="3" r:id="rId3"/>
  </sheets>
  <definedNames>
    <definedName name="AccessDatabase" hidden="1">"C:\Мои документы\Титульные списки дорог'2000.mdb"</definedName>
    <definedName name="ооо" localSheetId="0">#REF!</definedName>
    <definedName name="ооо" localSheetId="1">#REF!</definedName>
    <definedName name="ооо">#REF!</definedName>
    <definedName name="орша" localSheetId="0">#REF!</definedName>
    <definedName name="орша" localSheetId="1">#REF!</definedName>
    <definedName name="орша">#REF!</definedName>
    <definedName name="рпр">#REF!</definedName>
    <definedName name="Титульные_списки_дорог_2000_общий_Таблица" localSheetId="0">#REF!</definedName>
    <definedName name="Титульные_списки_дорог_2000_общий_Таблица" localSheetId="1">#REF!</definedName>
    <definedName name="Титульные_списки_дорог_2000_общий_Таблица">#REF!</definedName>
    <definedName name="ттт" localSheetId="0">#REF!</definedName>
    <definedName name="ттт" localSheetId="1">#REF!</definedName>
    <definedName name="ттт">#REF!</definedName>
  </definedNames>
  <calcPr calcId="124519"/>
</workbook>
</file>

<file path=xl/calcChain.xml><?xml version="1.0" encoding="utf-8"?>
<calcChain xmlns="http://schemas.openxmlformats.org/spreadsheetml/2006/main">
  <c r="D74" i="2"/>
  <c r="D71"/>
  <c r="D69"/>
  <c r="D66"/>
  <c r="D64"/>
  <c r="D61"/>
  <c r="D59"/>
  <c r="D56"/>
  <c r="D50"/>
  <c r="D43"/>
  <c r="D41"/>
  <c r="D38"/>
  <c r="D36"/>
  <c r="D33"/>
  <c r="D30"/>
  <c r="D28"/>
  <c r="D23"/>
  <c r="D20"/>
  <c r="D16"/>
  <c r="D12"/>
  <c r="D9"/>
  <c r="D8" s="1"/>
  <c r="D153" i="1"/>
  <c r="D148"/>
  <c r="D141"/>
  <c r="D136"/>
  <c r="D132"/>
  <c r="D129"/>
  <c r="D128"/>
  <c r="D126" s="1"/>
  <c r="D127"/>
  <c r="D119"/>
  <c r="D109"/>
  <c r="D99"/>
  <c r="D88"/>
  <c r="D80"/>
  <c r="D71"/>
  <c r="D64"/>
  <c r="D60"/>
  <c r="D54"/>
  <c r="D45"/>
  <c r="D40"/>
  <c r="D28"/>
  <c r="D23"/>
  <c r="D16"/>
  <c r="D9"/>
  <c r="D8" l="1"/>
</calcChain>
</file>

<file path=xl/sharedStrings.xml><?xml version="1.0" encoding="utf-8"?>
<sst xmlns="http://schemas.openxmlformats.org/spreadsheetml/2006/main" count="531" uniqueCount="411">
  <si>
    <t>ПЕРЕЧЕНЬ</t>
  </si>
  <si>
    <t>объектов текущего ремонта местных автомобильных дорог, финансируемых КУП "Витебскоблдорстрой" за счет средств субвенций из республиканского бюджета в 2023 году</t>
  </si>
  <si>
    <t>№ п/п</t>
  </si>
  <si>
    <t>Наименование объекта</t>
  </si>
  <si>
    <t>Протяженность, км</t>
  </si>
  <si>
    <t>Итого текущий ремонт местных автомобильных дорог</t>
  </si>
  <si>
    <t>Бешенковичский район - всего,                                                                               в том числе</t>
  </si>
  <si>
    <t xml:space="preserve"> 1.1</t>
  </si>
  <si>
    <t>Н-2004 Бочейково–Сокорово,                               км 3,300 - км 3,653</t>
  </si>
  <si>
    <t xml:space="preserve"> 1.2</t>
  </si>
  <si>
    <t>Н-2004 Бочейково–Сокорово,                               км 11,148 - км 11,720</t>
  </si>
  <si>
    <t>1.3</t>
  </si>
  <si>
    <t>Н-2014 Верхнее Кривино–Старые Ранчицы,              км 0,250- км 0,840</t>
  </si>
  <si>
    <t>1.4</t>
  </si>
  <si>
    <t>Н-2020 Бочейково–Чурилово–Стрижево,            км 0,000 - км 1,980</t>
  </si>
  <si>
    <t>1.5</t>
  </si>
  <si>
    <t>Н-2056 Чановичи–Камли, км 0,280 - км 0,630;     км 0,880 - км 0,980; км 1,630 - км 1,730;                км 2,380 - км 2,680; км 3,230 - км 3,380</t>
  </si>
  <si>
    <t>1.6</t>
  </si>
  <si>
    <t>Н-2075 Подъезд к д. Городно от а/д М-3 Минск–Витебск, км 0,000 - км 1,080</t>
  </si>
  <si>
    <t>Браславский район - всего,                                                                               в том числе</t>
  </si>
  <si>
    <t xml:space="preserve"> 2.1</t>
  </si>
  <si>
    <t>Н-2101 Браслав–граница Литовской Республики, км 7,006 - км 8,506</t>
  </si>
  <si>
    <t xml:space="preserve"> 2.2</t>
  </si>
  <si>
    <t>Н-2104 Опса–Купчели–Адымянишки,                  км 4,000 - км 5,700</t>
  </si>
  <si>
    <t xml:space="preserve"> 2.3</t>
  </si>
  <si>
    <t>Н-2105 Опса–Богино–Видзы,                                  км 1,800 - км 2,900</t>
  </si>
  <si>
    <t xml:space="preserve"> 2.4</t>
  </si>
  <si>
    <t xml:space="preserve">Н-2106 Опса–Дрисвяты,                                           км 2,415 - км 3,500 </t>
  </si>
  <si>
    <t>2.5</t>
  </si>
  <si>
    <t>Н-16023 Подъезд к д. Пакульня от а/д Н-2111 Видзы–Дрисвяты–граница Литовской Республики, км 0,000 - км 0,315;                              км 0,508 - км 1,048</t>
  </si>
  <si>
    <t>2.6</t>
  </si>
  <si>
    <t>Н-2112 Браслав–Плюсы–Слободка,                     км 9,656 - км 11,056</t>
  </si>
  <si>
    <t>Верхнедвинский район - всего,                                                                               в том числе</t>
  </si>
  <si>
    <t xml:space="preserve"> 3.1</t>
  </si>
  <si>
    <t>Н-2206 Освея–Доброплёсы,                                  км 9,298 - км 10,284</t>
  </si>
  <si>
    <t>3.2</t>
  </si>
  <si>
    <t>Н-2282 Подъезд к г.п. Освея (объездная) от а/д  Н-3202 Азино–Освея–Устье, км 0,015 - км 1,085</t>
  </si>
  <si>
    <t>3.3</t>
  </si>
  <si>
    <t>Н-3202 Азино–Освея–Устье,                                 км 39,700 - км 41,200</t>
  </si>
  <si>
    <t>3.4</t>
  </si>
  <si>
    <t>Н-3202 Азино–Освея–Устье,                                 км 58,600 - км 60,410</t>
  </si>
  <si>
    <t>Витебский район - всего,                                                                               в том числе</t>
  </si>
  <si>
    <t xml:space="preserve"> 4.1</t>
  </si>
  <si>
    <t>Н-2301 Руба–Тарасенки–граница Российской Федерации, км 5,730 - км 6,110</t>
  </si>
  <si>
    <t xml:space="preserve"> 4.2</t>
  </si>
  <si>
    <t>Н-2301 Руба–Тарасенки–граница Российской Федерации, км 24,200 - км 25,700</t>
  </si>
  <si>
    <t xml:space="preserve"> 4.3</t>
  </si>
  <si>
    <t>Н-2301 Руба–Тарасенки–граница Российской Федерации, км 25,700 - км 26,700</t>
  </si>
  <si>
    <t>4.4</t>
  </si>
  <si>
    <t>Н-15310 Подъезд к д. Волосово от а/д Н-2306 Новка–Замосточье–Савченки–Ляхи,                    км 0,000 - км 0,900</t>
  </si>
  <si>
    <t>4.5</t>
  </si>
  <si>
    <t>Н-2307 Белыновичи–Сокольники через д.Присушино, км 0,020 - км 2,020</t>
  </si>
  <si>
    <t>4.6</t>
  </si>
  <si>
    <t xml:space="preserve">Н-15321 Подъезд к д. Машкино от а/д Н-2309 Зароново–Иваново, км 1,500 - км 2,700 </t>
  </si>
  <si>
    <t>4.7</t>
  </si>
  <si>
    <t>Н-2314 Витебск–Барвин, км 0,000 - км 1,500</t>
  </si>
  <si>
    <t>4.8</t>
  </si>
  <si>
    <t>Н-2314 Витебск–Барвин, км 1,500 - км 3,000</t>
  </si>
  <si>
    <t>4.9</t>
  </si>
  <si>
    <t>Н-2337 Витебск–Тулово, км 1,190 - км 1,275 (Устройство тротуара)</t>
  </si>
  <si>
    <t>-</t>
  </si>
  <si>
    <t>4.10</t>
  </si>
  <si>
    <t>Н-2371 Зайцево–Старое Село,                               км 9,158 - км 9,258 (Устройство тротуара)</t>
  </si>
  <si>
    <t>4.11</t>
  </si>
  <si>
    <t>Н-15413 Подъезд к д. Обухово через д. Пушкари от а/д М-8/Е95 Граница Российской Федерации (Езерище)–Витебск–Гомель–граница Украины (Новая Гута), км 0,000 - км 1,600</t>
  </si>
  <si>
    <t>Глубокский район - всего,                                                                               в том числе</t>
  </si>
  <si>
    <t xml:space="preserve"> 5.1</t>
  </si>
  <si>
    <t>Н-2411 А/д Р-45 Полоцк–Глубокое–граница Литовской Республики (Котловка)–Озерцы–Кухты, км 0,000 - км 1,900</t>
  </si>
  <si>
    <t>5.2</t>
  </si>
  <si>
    <t>Н-2411 А/д Р-45 Полоцк–Глубокое–граница Литовской Республики (Котловка)–Озерцы–Кухты, км 1,900 - км 3,800</t>
  </si>
  <si>
    <t>5.3</t>
  </si>
  <si>
    <t>Н-15554 Подъезд к г.п. Подсвилье от а/д Р-45 Полоцк–Глубокое–граница Литовской Республики (Котловка), км 5,900 - км 7,700</t>
  </si>
  <si>
    <t>5.4</t>
  </si>
  <si>
    <t>Н-15554 Подъезд к г.п. Подсвилье от а/д Р-45 Полоцк–Глубокое–граница Литовской Республики (Котловка), км 8,925 - км 10,675</t>
  </si>
  <si>
    <t>Городокский район - всего,                                                                               в том числе</t>
  </si>
  <si>
    <t xml:space="preserve"> 6.1</t>
  </si>
  <si>
    <t>Н-2500 Городок–Полово, км 30,850 - км 32,200</t>
  </si>
  <si>
    <t xml:space="preserve"> 6.2</t>
  </si>
  <si>
    <t>Н-2501 Быки–Козьяны–Оболь,                              км 3,100 - км 4,600</t>
  </si>
  <si>
    <t>6.3</t>
  </si>
  <si>
    <t>Н-2503 Вировля–Оболь–Холомерье,                   км 10,900 - км 11,600;  км 13,400 - км 13,600</t>
  </si>
  <si>
    <t>6.4</t>
  </si>
  <si>
    <t xml:space="preserve">Н-2503 Вировля–Оболь–Холомерье,                   км 16,000 - км 17,400  </t>
  </si>
  <si>
    <t>6.5</t>
  </si>
  <si>
    <t>Н-2509 Городок–Заречье, км 9,887 - км 10,187</t>
  </si>
  <si>
    <t>6.6</t>
  </si>
  <si>
    <t>Н-2509 Городок–Заречье, км 11,337 - км 12,500</t>
  </si>
  <si>
    <t>6.7</t>
  </si>
  <si>
    <t>Н-2510 Гурки–Рудня–Газьба, км 0,000 - км 2,709</t>
  </si>
  <si>
    <t>6.8</t>
  </si>
  <si>
    <t>Н-2515 Пальминка–Смоловка,                               км 0,000 - км 1,200</t>
  </si>
  <si>
    <t>Докшицкий район - всего,                                                                               в том числе</t>
  </si>
  <si>
    <t>7.1</t>
  </si>
  <si>
    <t>Н-2601 Витуничи–Новосёлки–Кемешевские – Берёзки, км 0,000 - км 0,200; км 3,900 - км 4,000; км 8,900 - км 9,100; км 18,100 - км 18,200;         км 18,500 - км 18,750</t>
  </si>
  <si>
    <t>7.2</t>
  </si>
  <si>
    <t>Н-2605 Юхновка–Береснёвка,                                км 4,900 - км 6,850</t>
  </si>
  <si>
    <t>7.3</t>
  </si>
  <si>
    <t>Н-2606 Бегомль–Березино, км 2,100 - км 3,100</t>
  </si>
  <si>
    <t>7.4</t>
  </si>
  <si>
    <t>Н-2631 Прудники–Берёзки, км 8,030 - км 8,750</t>
  </si>
  <si>
    <t>7.5</t>
  </si>
  <si>
    <t>Н-15725 Подъезд к д. Вешнее от а/д Р-3 Логойск–Зембин–Глубокое–граница Латвийской Республики (Урбаны), км  5,000 - км 6,980</t>
  </si>
  <si>
    <t>Дубровенский район - всего,                                                                               в том числе</t>
  </si>
  <si>
    <t xml:space="preserve"> 8.1</t>
  </si>
  <si>
    <t>Н-2700 Дубровно–Ляды–граница Российской Федерации, км 3,920 - км 5,820</t>
  </si>
  <si>
    <t>8.2</t>
  </si>
  <si>
    <t>Н-2701 Дубровно–Баево, км 15,833 - км 16,573</t>
  </si>
  <si>
    <t>8.3</t>
  </si>
  <si>
    <t>Н-2757 Подъезд к д. Золотовичи от а/д Н-2700 Дубровно–Ляды–граница Российской Федерации, км 0,000 - км 1,610</t>
  </si>
  <si>
    <t>Лепельский район - всего,                                                                               в том числе</t>
  </si>
  <si>
    <t xml:space="preserve"> 9.1</t>
  </si>
  <si>
    <t>Н-2801 Пышно–Великие Дольцы,                         км 0,900 - км 2,670</t>
  </si>
  <si>
    <t>9.2</t>
  </si>
  <si>
    <t>Н-2802 Черноручье–Латыголичи–Краснолуки,   км 11,600 - км 12,400</t>
  </si>
  <si>
    <t>9.3</t>
  </si>
  <si>
    <t>Н-2824 Юрковщина–Заболотье,                            км 1,700 - км 3,350</t>
  </si>
  <si>
    <t>9.4</t>
  </si>
  <si>
    <t>Н-2887 Подъезд к пансионату «ЛОДЭ» от а/д       Н-2811 Белоозерный–Новое Лядно,                         км 0,000 - км 2,000</t>
  </si>
  <si>
    <t>9.5</t>
  </si>
  <si>
    <t>Н-15938 Подъезд к аг. Камень от а/д М-3 Минск–Витебск, км 1,210 - км 2,000</t>
  </si>
  <si>
    <t>9.6</t>
  </si>
  <si>
    <t xml:space="preserve">Н-15955 Подъезд к детскому санаторию в г.Лепель от а/д М-3 Минск–Витебск,                      км 0,000 - км 1,000 </t>
  </si>
  <si>
    <t>Лиозненский район - всего,                                                                               в том числе</t>
  </si>
  <si>
    <t>10.1</t>
  </si>
  <si>
    <t>Н-2900 Лиозно–Колышки–граница Российской Федерации, км 4,997 - км 6,800</t>
  </si>
  <si>
    <t>10.2</t>
  </si>
  <si>
    <t>Н-2901 Лиозно–Яновичи, км 0,000 - км 1,500</t>
  </si>
  <si>
    <t>10.3</t>
  </si>
  <si>
    <t>Н-2903 Добромысли–Выходцы,                            км 8,226 - км 8,950</t>
  </si>
  <si>
    <t>10.4</t>
  </si>
  <si>
    <t>Н-2904 Добромысли–Высочаны, км 1,511</t>
  </si>
  <si>
    <t>10.5</t>
  </si>
  <si>
    <t>Н-2904 Добромысли–Высочаны,                          км 2,069 - км 3,100</t>
  </si>
  <si>
    <t>10.6</t>
  </si>
  <si>
    <t>Н-2907 Залесье–Ковали–Строганы,                      км 10,400 - км 11,000</t>
  </si>
  <si>
    <t>10.7</t>
  </si>
  <si>
    <t>Н-2952 Пронское–до а/д Н-2909 Лиозно–Пушки–Розумово–Зачерня,                     км 0,000 - км 1,000</t>
  </si>
  <si>
    <t xml:space="preserve"> 10.8</t>
  </si>
  <si>
    <t>Н-16217 Подъезд к д. Дубровка от а/д Н-16216 Подъезд к ж/д ст. Лиозно от а/д Р-21 Витебск–граница Российской Федерации (Лиозно), км 0,000 - км 1,400</t>
  </si>
  <si>
    <t>Миорский район - всего,                                                                               в том числе</t>
  </si>
  <si>
    <t>11.1</t>
  </si>
  <si>
    <t>Н-3002 Апанасенки–Лужки–Гвоздово,                 км 16,486 - км 17,162; км 17,179 - км 18,326</t>
  </si>
  <si>
    <t>11.2</t>
  </si>
  <si>
    <t>Н-3006 Тычки–Перебродье,                                                 км 12,350 - км 13,035</t>
  </si>
  <si>
    <t>11.3</t>
  </si>
  <si>
    <t xml:space="preserve">Н-3009 Млынарово–Язно, км 4,700 - км 5,300 </t>
  </si>
  <si>
    <t>11.4</t>
  </si>
  <si>
    <t xml:space="preserve">Н-17055 Подъезд к д. Ист от а/д Н-3009 Млынарово–Язно,  км 1,115 - км 3,000 </t>
  </si>
  <si>
    <t>11.5</t>
  </si>
  <si>
    <t xml:space="preserve">Н-17055 Подъезд к д. Ист от а/д Н-3009 Млынарово–Язно,  км 3,000 - км 4,000 </t>
  </si>
  <si>
    <t>11.6</t>
  </si>
  <si>
    <t>Н-3012 Повятье–Станулево,                                   км 10,460 - км 11,500</t>
  </si>
  <si>
    <t xml:space="preserve"> 11.7</t>
  </si>
  <si>
    <t xml:space="preserve">Н-3067 Видоки–Хомичи, км 1,000 - км 2,000 </t>
  </si>
  <si>
    <t>Оршанский район - всего,                                                                               в том числе</t>
  </si>
  <si>
    <t>12.1</t>
  </si>
  <si>
    <t>Н-3111 Туровичи–Смольяны–Межево,                км 22,700 - км 24,200</t>
  </si>
  <si>
    <t>12.2</t>
  </si>
  <si>
    <t>Н-3116 Марковичи–Бояры–Браздетчино,            км 5,045 - км 6,545</t>
  </si>
  <si>
    <t>12.3</t>
  </si>
  <si>
    <t>Н-3120 Червино–Устье–Боровцы,                        км 3,700 - км 4,870</t>
  </si>
  <si>
    <t>12.4</t>
  </si>
  <si>
    <t>Н-3123 Андреевщина–граница Дубровенского района, км 7,440 - км 8,370</t>
  </si>
  <si>
    <t>12.5</t>
  </si>
  <si>
    <t>Н-3126 Болбасово–Дубровка–Химы,                   км 5,005 - км 9,005</t>
  </si>
  <si>
    <t>12.6</t>
  </si>
  <si>
    <t>Н-3146 Макаровка–Пугляи–Крашино,                  км 5,800 - км 7,300</t>
  </si>
  <si>
    <t>12.7</t>
  </si>
  <si>
    <t>Н-3184 Телентеево–Новосёлки–Устье,               км 0,000 - км 0,750</t>
  </si>
  <si>
    <t>12.8</t>
  </si>
  <si>
    <t>Н-17101 Малиновка–Липки, км 2,300  - км 4,200</t>
  </si>
  <si>
    <t>12.9</t>
  </si>
  <si>
    <t>Н-17163 Подъезд к д. Лютины через д.Магеровка от а/д М-8/Е95 Граница Российской Федерации (Езерище)–Витебск–Гомель–граница Украины (Новая Гута), км 0,000 - км 1,250</t>
  </si>
  <si>
    <t>12.10</t>
  </si>
  <si>
    <t>Н-17163 Подъезд к д. Лютины через д.Магеровка от а/д М-8/Е95 Граница Российской Федерации (Езерище)–Витебск–Гомель–граница Украины (Новая Гута), км 1,250 - км 2,500</t>
  </si>
  <si>
    <t>Полоцкий район - всего,                                                                               в том числе</t>
  </si>
  <si>
    <t xml:space="preserve"> 13.1</t>
  </si>
  <si>
    <t>Н-3201 Полоцк–Дретунь–Труды–Владимировка, км 1,840 - км 3,030</t>
  </si>
  <si>
    <t>13.2</t>
  </si>
  <si>
    <t>Н-3208 Бездедовичи–Ветрино–Гомель,              км 1,306 - км 3,300</t>
  </si>
  <si>
    <t>13.3</t>
  </si>
  <si>
    <t>Н-3208 Бездедовичи–Ветрино–Гомель,              км 9,540 - км 9,940</t>
  </si>
  <si>
    <t>13.4</t>
  </si>
  <si>
    <t>Н-3208 Бездедовичи–Ветрино–Гомель,              км 30,550 - км 32,000</t>
  </si>
  <si>
    <t>13.5</t>
  </si>
  <si>
    <t>Н-3244 Вороничи–Конаши, км 2,000 - км 3,911</t>
  </si>
  <si>
    <t>13.6</t>
  </si>
  <si>
    <t>Н-3245 Вороничи–Маскалевщина–Старинки,      км 1,840 - км 2,840</t>
  </si>
  <si>
    <t>13.7</t>
  </si>
  <si>
    <t>Н-3256 Гамзелёво–Боровуха 1 до а/д Р-20 Витебск–Полоцк–граница Латвийской Республики (Григоровщина), км 3,500 - км 4,800</t>
  </si>
  <si>
    <t>13.8</t>
  </si>
  <si>
    <t>Н-16302 Подъезд к аг. Рудня до а/д Р-14 Полоцк–Миоры–Браслав от а/д Р-45 Полоцк–Глубокое–граница Литовской Республики (Котловка), км 1,332 - км 1,927</t>
  </si>
  <si>
    <t>13.9</t>
  </si>
  <si>
    <t>Н-16314 Подъезд к д. Раштово от а/д Р-20 Витебск–Полоцк–граница Латвийской Республики (Григоровщина), км 0,000 - км 3,000</t>
  </si>
  <si>
    <t>Поставский район - всего,                                                                               в том числе</t>
  </si>
  <si>
    <t>14.1</t>
  </si>
  <si>
    <r>
      <t>Н-3301 Адутишкис–до а/д Р-45 Полоцк–Глубокое–граница Литовской Республики (Котловка) ,</t>
    </r>
    <r>
      <rPr>
        <sz val="13"/>
        <color rgb="FFFF0000"/>
        <rFont val="Times New Roman"/>
        <family val="2"/>
        <charset val="204"/>
      </rPr>
      <t xml:space="preserve"> </t>
    </r>
    <r>
      <rPr>
        <sz val="13"/>
        <rFont val="Times New Roman"/>
        <family val="2"/>
        <charset val="204"/>
      </rPr>
      <t>км 5,275 - км 6,675</t>
    </r>
  </si>
  <si>
    <t xml:space="preserve"> 14.2</t>
  </si>
  <si>
    <t>Н-3303 Поставы–Полово, км 28,000 - км 29,000</t>
  </si>
  <si>
    <t>14.3</t>
  </si>
  <si>
    <t>Н-3303 Поставы–Полово, км 29,000 - км 30,500</t>
  </si>
  <si>
    <t>14.4</t>
  </si>
  <si>
    <t>Н-3345 Хотилы–Сивцы, км 1,900 - км 2,700</t>
  </si>
  <si>
    <t>14.5</t>
  </si>
  <si>
    <t>Н-17430 Подъезд к д. Лукашово от а/д Р-110 Глубокое–Поставы–Лынтупы–граница Литовской Республики (Лынтупы),                                            км 0,000 - км 2,000</t>
  </si>
  <si>
    <t>14.6</t>
  </si>
  <si>
    <t>Н-17436 Подъезд к д. Новосёлки-2 через д. Полхуны от а/д Р-110 Глубокое–Поставы– Лынтупы – граница Литовской Республики (Лынтупы), км 8,000 - км 9,100</t>
  </si>
  <si>
    <t>14.7</t>
  </si>
  <si>
    <t xml:space="preserve">Н-17444 Подъезд к д. Жигуны через д. Марачи    от а/д Р-110 Глубокое – Поставы–Лынтупы– граница Литовской Республики (Лынтупы),                        км 0,500 - км 2,500 </t>
  </si>
  <si>
    <t>14.8</t>
  </si>
  <si>
    <t>Н-17452 Подъезд к д. Погорцы от а/д Р-110 Глубокое–Поставы–Лынтупы–граница Литовской Республики (Лынтупы),                                            км 0,000 - км 0,800</t>
  </si>
  <si>
    <t>14.9</t>
  </si>
  <si>
    <t>Н-17473 Подъезд к д. Пуховка от а/д Р-110 Глубокое–Поставы–Лынтупы–граница Литовской Республики (Лынтупы),                                            км 0,000 - км 0,350</t>
  </si>
  <si>
    <t>Россонский район - всего,                                                                               в том числе</t>
  </si>
  <si>
    <t>15.1</t>
  </si>
  <si>
    <t>Н-3201 Полоцк–Дретунь–Труды–Владимировка,  км 40,100 - км 41,700</t>
  </si>
  <si>
    <t xml:space="preserve"> 15.2</t>
  </si>
  <si>
    <t>Н-3400 Дретунь–Дисна–Прозороки,                     км 27,800 - км 28,600</t>
  </si>
  <si>
    <t>15.3</t>
  </si>
  <si>
    <t>Н-3402 Горбачево–Заборье–Краснополье,          км 19,700 - км 23,200</t>
  </si>
  <si>
    <t>15.4</t>
  </si>
  <si>
    <t>Н-3403 Заборье–Байдино, км 10,250 - км 11,950</t>
  </si>
  <si>
    <t>15.5</t>
  </si>
  <si>
    <t>Н-3405 Альбрехтово–Краснополье,                          км 22,100 - км 23,100</t>
  </si>
  <si>
    <t>15.6</t>
  </si>
  <si>
    <t>Н-3405 Альбрехтово–Краснополье,                      км 21,736 - км 22,100; км 23,100 - км 23,736</t>
  </si>
  <si>
    <t>Сенненский район - всего,                                                                               в том числе</t>
  </si>
  <si>
    <t>16.1</t>
  </si>
  <si>
    <t>Н-3501 Богушевск–Коковчино–Немойта,           км 12,570 - км 13,600</t>
  </si>
  <si>
    <t xml:space="preserve"> 16.2</t>
  </si>
  <si>
    <t>Н-3503 Козлы–Мошканы до а/д Р-25 Витебск–Сенно–Толочин, км 14,728 - км 16,028</t>
  </si>
  <si>
    <t>16.3</t>
  </si>
  <si>
    <t>Н-3515 Белая Липа–Подворица,                                 км 0,700 - км 1,700; км 2,300 - км 4,500</t>
  </si>
  <si>
    <t>16.4</t>
  </si>
  <si>
    <t>Н-3515 Белая Липа–Подворица,                             км 5,300 - км 7,700</t>
  </si>
  <si>
    <t>16.5</t>
  </si>
  <si>
    <t>Н-3541 Карповичи–Бествено–Липно–Берешево, км 0,000 - км 1,980</t>
  </si>
  <si>
    <t>Толочинский район - всего,                                                                               в том числе</t>
  </si>
  <si>
    <t>17.1</t>
  </si>
  <si>
    <t>Н-3601 Озерцы–Воронцевичи–Коханово,            км 4,400 - км 6,425</t>
  </si>
  <si>
    <t>17.2</t>
  </si>
  <si>
    <t>Н-10908 Круглое–Славени,                                      км 18,677 - км 19,870; км 19,900 - км 21,477</t>
  </si>
  <si>
    <t>17.3</t>
  </si>
  <si>
    <t>Н-16530 Подъезд к д. Антоново от а/д Р-19 Толочин–Крупки, км 0,000 - км 1,600</t>
  </si>
  <si>
    <t>Ушачский район - всего,                                                                               в том числе</t>
  </si>
  <si>
    <t>18.1</t>
  </si>
  <si>
    <t>Н-3701 Ушачи–Бабыничи до а/д Р-45 Полоцк–Глубокое–граница Литовской Республики (Котловка), км 3,220 - км 5,120</t>
  </si>
  <si>
    <t>18.2</t>
  </si>
  <si>
    <t>Н-3701 Ушачи–Бабыничи до а/д Р-45 Полоцк–Глубокое–граница Литовской Республики (Котловка), км 5,120 - км 6,680</t>
  </si>
  <si>
    <t>18.3</t>
  </si>
  <si>
    <t>Н-3703 Ушачи-Немирово через д.Мосар,            км 3,000 - км 3,220 (Устройство барьерного ограждения)</t>
  </si>
  <si>
    <t>18.4</t>
  </si>
  <si>
    <t>Н-3752 Подъезд к д. Казимирово через д. Путилковичи от а/д Н-2801 Пышно–Великие Дольцы, км 0,000 - км 2,800</t>
  </si>
  <si>
    <t>Чашникский район - всего,                                                                               в том числе</t>
  </si>
  <si>
    <t>19.1</t>
  </si>
  <si>
    <t>Н-2800 Лепель–Краснолуки–Холопеничи,          км 30,000 - км 31,000</t>
  </si>
  <si>
    <t>19.2</t>
  </si>
  <si>
    <t>Н-2802 Черноручье–Латыголичи–Краснолуки,   км 18,000 - км 19,300</t>
  </si>
  <si>
    <t>19.3</t>
  </si>
  <si>
    <t>Н-2802 Черноручье–Латыголичи–Краснолуки,   км 30,200 - км 32,100</t>
  </si>
  <si>
    <t>19.4</t>
  </si>
  <si>
    <t xml:space="preserve">Н-16728 Подъезд к д. Абузерье от а/д Н-3819 Гили–Слободка–Лукомль, км 0,000 - км 1,000 </t>
  </si>
  <si>
    <t>19.5</t>
  </si>
  <si>
    <t>Н-16728 Подъезд к д. Абузерье от а/д Н-3819 Гили–Слободка–Лукомль, км 1,000 - км 2,000</t>
  </si>
  <si>
    <t>19.6</t>
  </si>
  <si>
    <t>Н-16728 Подъезд к д. Абузерье от а/д Н-3819 Гили–Слободка–Лукомль, км 2,000 - км 3,000</t>
  </si>
  <si>
    <t>20</t>
  </si>
  <si>
    <t>Шарковщинский район - всего,                                                                               в том числе</t>
  </si>
  <si>
    <t>20.1</t>
  </si>
  <si>
    <t xml:space="preserve">Н-3000 Дисна–Шарковщина,                                  км 36,250-км 36,750; км 44,950- км 45,695; км 49,800- км 50,755  </t>
  </si>
  <si>
    <t>20.2</t>
  </si>
  <si>
    <t>Н-3901 Шарковщина–Германовичи–Латыши,     км 6,500 - км 8,000</t>
  </si>
  <si>
    <t>20.3</t>
  </si>
  <si>
    <t>Н-17871 Подъезд к д. Юзефово от а/д Р-3 Логойск–Зембин–Глубокое–граница Латвийской Республики (Урбаны), км 0,000 - км 1,300</t>
  </si>
  <si>
    <t>20.4</t>
  </si>
  <si>
    <t>Н-17926 Подъезд к д. Амбросенки от а/д Р-3 Логойск–Зембин–Глубокое–граница Латвийской Республики (Урбаны), км 0,000 - км 1,000</t>
  </si>
  <si>
    <t>21</t>
  </si>
  <si>
    <t>Шумилинский район - всего,                                                                               в том числе</t>
  </si>
  <si>
    <t>21.1</t>
  </si>
  <si>
    <t>Н-2501 Быки–Козьяны–Оболь, км 66,890 - км 67,530</t>
  </si>
  <si>
    <t>21.2</t>
  </si>
  <si>
    <t xml:space="preserve">Н-3950 Оболь–Полоцк, км 15,875 (Устройство посадочной остановки) </t>
  </si>
  <si>
    <t>21.3</t>
  </si>
  <si>
    <t>Н-3951 Бешенковичи–Шумилино–Суровни,       км 15,456 - км 16,455</t>
  </si>
  <si>
    <t>21.4</t>
  </si>
  <si>
    <t>Н-3951 Бешенковичи–Шумилино–Суровни,       км 40,900 - км 41,045; км 41,070 - км 41,230;    км 53,139 - км 53,960</t>
  </si>
  <si>
    <t>21.5</t>
  </si>
  <si>
    <t>Н-3953 Шумилино–Башни–Тербешово,               км 0,000 - км 0,530</t>
  </si>
  <si>
    <t>21.6</t>
  </si>
  <si>
    <t>Н-3954 Оболь–Леоново–Мишковичи–Большие Лежни, км 7,736 - км 8,271</t>
  </si>
  <si>
    <t>21.7</t>
  </si>
  <si>
    <t>Н-3954 Оболь–Леоново–Мишковичи–Большие Лежни, км 18,965 - км 20,135</t>
  </si>
  <si>
    <t>21.8</t>
  </si>
  <si>
    <t>Н-3972 Башни–Язвино, км 0,020 - км 0,820</t>
  </si>
  <si>
    <t>21.9</t>
  </si>
  <si>
    <t>Н-17968 Подъезд к д. Боёвка через д. Ильинцы от а/д Р-20 Витебск–Полоцк–граница Латвийской Республики (Григоровщина),                                          км 3,400 - км 4,200</t>
  </si>
  <si>
    <t>22</t>
  </si>
  <si>
    <t xml:space="preserve">Проектно-сметная документация </t>
  </si>
  <si>
    <t>объектов текущего ремонта местных автомобильных дорог, финансируемых КУП "Витебскоблдорстрой" за счет средств областного бюджета в 2023 году</t>
  </si>
  <si>
    <t xml:space="preserve">Н-2076 Подъезд к д. Застаринье от а/д                   М-3 Минск–Витебск, км 3,800 - км 5,035 </t>
  </si>
  <si>
    <t>1.2</t>
  </si>
  <si>
    <t>Н-15026 Подъезд к д. Буй от а/д Р-113 Сенно–Бешенковичи–Ушачи,                                  км 3,900 - км 4,200</t>
  </si>
  <si>
    <t>Н-2103 Ахремовцы–Бильдюги до а/д Р-18 Верхнедвинск–Шарковщина–Козяны,                  км 0,550 - км 1,100</t>
  </si>
  <si>
    <t>Н-2112 Браслав–Плюсы–Слободка,                     км 27,095 - км 27,895</t>
  </si>
  <si>
    <t>Н-2150 Богино–Браславская Лука–Черница,       км 0,000 - км 0,550</t>
  </si>
  <si>
    <t>Н-2207 Первомайская–Новый Строй,                   км 0,015 - км 1,000</t>
  </si>
  <si>
    <t>Н-2224 Гаи–Лесниково–Чистополье,                   км 3,100 - км 4,300</t>
  </si>
  <si>
    <t>Н-2265 Сарья–Росица, км 6,000 - км 7,500</t>
  </si>
  <si>
    <t>Н-2326 Яновичи–Слобода, км 2,800 - км 6,300</t>
  </si>
  <si>
    <t>Н-15411 Подъезд к д. Пуща от а/д М-8/Е95 Граница Российской Федерации (Езерище)–Витебск–Гомель–граница Украины (Новая Гута), км 0,000 - км 1,100</t>
  </si>
  <si>
    <t xml:space="preserve">Н-2410 Глубокое–Бушики–Копыльщина,            км 14,000 - км 14,600 </t>
  </si>
  <si>
    <t>Н-2412 Ластовичи–Шипы–Старое Заполовье,    км 0,000 - км 1,000</t>
  </si>
  <si>
    <t>Н-3700 Ушачи–Зябки, км 26,345 - км 29,395</t>
  </si>
  <si>
    <t>Н-15569 Подъезд к д. Зарубино от а/д Р-45 Полоцк–Глубокое–граница Литовской Республики (Котловка), км 0,000 - км 1,400</t>
  </si>
  <si>
    <t>Н-2500 Городок–Полово, км 23,900 - км 25,712</t>
  </si>
  <si>
    <t xml:space="preserve"> 7.1</t>
  </si>
  <si>
    <t>Н-2605 Юхновка – Береснёвка,                              км 0,000 - км 0,600; км 4,500 - 4,900</t>
  </si>
  <si>
    <t>Н-2605 Юхновка–Береснёвка,                               км 6,850 - км 8,800</t>
  </si>
  <si>
    <t>Н-2701 Дубровно–Баево, км 18,073 - км 18,673</t>
  </si>
  <si>
    <t>Н-2723 Сватошицы–Негатино,                               км 0,900 - км 2,100</t>
  </si>
  <si>
    <t>Н-2802 Черноручье–Латыголичи–Краснолуки, км 10,000 - км 11,600</t>
  </si>
  <si>
    <t xml:space="preserve"> 10.1</t>
  </si>
  <si>
    <t>Н-2917 Адаменки–Альховик,                                  км 0,000 - км 0,500</t>
  </si>
  <si>
    <t>Н-2971 Подъезд к аг. Велешковичи от а/д            Н-2901 Лиозно–Яновичи, км 0,000 - км 1,076</t>
  </si>
  <si>
    <t xml:space="preserve"> 11.1</t>
  </si>
  <si>
    <t xml:space="preserve">Н-2102 Друя–Миоры, км 9,415 - км 10,600;       км 11,700 - км 12,415 </t>
  </si>
  <si>
    <t>Н-3100 Орша–Коханово–Обольцы через д.Левково до а/д Р-25 Витебск–Сенно–Толочин, км 0,000 - км 2,210</t>
  </si>
  <si>
    <t>Н-3102 Белево–Зубревичи–Прокшино,               км 8,341 - км 10,368</t>
  </si>
  <si>
    <t>Н-3105 Орша–Межево–Стопурево–Дубницы,    км 19,850 - км 19,960 (Устройство барьерного ограждения)</t>
  </si>
  <si>
    <t>Н-3114 Большое Бабино–Стайки,                          км 0,000 - км 0,800</t>
  </si>
  <si>
    <t>Н-3119 А/д Р-15 Кричев–Орша– Лепель– Есипово – Пугляи –Бабичи, км 5,640 - км 7,333</t>
  </si>
  <si>
    <t>Н-3179 Девино–Замосточье, км 0,000 - км 1,000</t>
  </si>
  <si>
    <t>Н-3204 Ветрино–Шпаковщина–Палюдовичи,     км 6,000 - км 7,000</t>
  </si>
  <si>
    <t>Н-3277 Фариново–Козловка,                                  км 0,015 - км 0,277; км 0,302 - км 0,550</t>
  </si>
  <si>
    <t xml:space="preserve">Н-3950 Оболь–Полоцк, км 28,982 - км 29,100 (Устройство барьерного ограждения) </t>
  </si>
  <si>
    <t>Н-17207 Подъезд к аг. Новые Горяны от а/д           Н-3950 Оболь–Полоцк, км 0,000 - км 1,000</t>
  </si>
  <si>
    <t>Н-17262 Подъезд к с/т «Озерное» от а/д Н-3220 Булавки–Дохноры–Боровцы, км 0,000 - км 1,200</t>
  </si>
  <si>
    <t>Н-3345 Хотилы–Сивцы, км 2,700 - км 4,000</t>
  </si>
  <si>
    <t>Н-17301 От а/д Н-3300 Юньки – Воропаево – Мерецкие до д. Зарудье через д. Станилевичи,   км 2,000 - км 2,900</t>
  </si>
  <si>
    <t>Н-3201 Полоцк–Дретунь–Труды –Владимировка, км 21,600 - км 23,000</t>
  </si>
  <si>
    <t>Н-3515 Белая Липа–Подворица,                            км 0,000 - км 0,700; км 1,700 - км 2,300</t>
  </si>
  <si>
    <t>16.2</t>
  </si>
  <si>
    <t>Н-3515 Белая Липа–Подворица,                            км 4,500 - км 5,300; км 7,700 - км 8,300</t>
  </si>
  <si>
    <t xml:space="preserve"> 17.1</t>
  </si>
  <si>
    <t>Н-3605 Яблонка–Славное–Залазье,                      км 2,360 - км 3,860</t>
  </si>
  <si>
    <t>Н-3728 Двор Плино–Матырино,                            км 2,400 - км 3,300</t>
  </si>
  <si>
    <t xml:space="preserve"> 18.2</t>
  </si>
  <si>
    <t>Н-3737 Красное–Капустино, км 1,100 - км 2,900</t>
  </si>
  <si>
    <t>Н-2800 Лепель–Краснолуки–Холопеничи,          км 28,620 - км 30,000</t>
  </si>
  <si>
    <t>Н-2405 Петровщина–Копыльщина–Лужки,         км 22,010 - км 24,300</t>
  </si>
  <si>
    <t>Н-17820 Подъезд к д. Городец через аг. Лужки от а/д Н-3002 Апанасенки–Лужки–Гвоздово,     км 2,000 - км 3,000</t>
  </si>
  <si>
    <t xml:space="preserve">Н-2302 Витебск–Сиротино,                                    км 23,670 - км 24,000 </t>
  </si>
  <si>
    <t>Н-16909 Подъезд к д. Улазовичи от а/д Н-3951 Бешенковичи–Шумилино–Суровни,                      км 2,223 - км 2,369; км 3,367 - км 3,846;             км 6,893 - км 7,545</t>
  </si>
  <si>
    <t>Н-16909 Подъезд к д. Улазовичи от а/д Н-3951 Бешенковичи–Шумилино–Суровни,                      км 11,930 - км 12,583; км 14,270 - км 14,576</t>
  </si>
  <si>
    <t>Проектно-сметная документация</t>
  </si>
  <si>
    <t>объектов текущего ремонта местных автомобильных дорог, финансируемых за счет средств республиканского  дорожного фонда в 2023 году</t>
  </si>
  <si>
    <t>Итого текущий ремонт местных автомобильных дорог и дорожных сооружений</t>
  </si>
  <si>
    <t>Н-2004 Бочейково–Сокорово,             км 9,948 - км 11,148</t>
  </si>
  <si>
    <t>Н-16000 Подъезд к ж/д ст. Друя от а/д Н-2100 Браслав–Друя,  км 0,970                                (Устройство автобусной остановки)</t>
  </si>
  <si>
    <t>Н-16000 Подъезд к ж/д ст. Друя от а/д Н-2100 Браслав–Друя,                          км 3,150 - км 3,560 (Устройство тротуара)</t>
  </si>
  <si>
    <t>Н-2104 Опса–Купчели–Адымянишки, км 6,400 - км 6,900; км 7,900 - км 8,900</t>
  </si>
  <si>
    <t>Н-2112 Браслав–Плюсы–Слободка,           км 47,625 - км 47,853;                                км 48,379 - км 48,951</t>
  </si>
  <si>
    <t>Н-15262  Подъезд к д. Садковщина от а/д Р-20/П 3 Подъезд к г. Верхнедвинску от автомобильной дороги Р-20, км 0,015 - км 1,500</t>
  </si>
  <si>
    <t>Н-2300 Витебск–Руба,                        км 10,300 - км 11,400</t>
  </si>
  <si>
    <t>Н-2301 Руба–Тарасенки–граница Российской Федерации,                     км 15,080 - км 16,160</t>
  </si>
  <si>
    <t>Н-15554 Подъезд к г.п. Подсвилье от а/д Р-45 Полоцк–Глубокое–граница Литовской Республики (Котловка),  км 0,000 - км 0,500;                                 км 2,606 - км 2,856;                                км 4,600 - км 5,000;                             км 5,600 - км 5,900</t>
  </si>
  <si>
    <t>Н-2509 Городок–Заречье,                                км 10,187 - км 11,337</t>
  </si>
  <si>
    <t>Н-15646 Подъезд к д. Кабище от а/д Р-115 Витебск–Городок (до автомобильной дороги М-8/Е95),                 км  9,904 - км 10,014;                                  км 11,300 - км 12,645</t>
  </si>
  <si>
    <t>Н-2614 Витуничи–Сосновая,             км 0,000 - км 0,400;                            км 3,300 - км 3,900;                             км 6,800 - км 7,500</t>
  </si>
  <si>
    <t xml:space="preserve"> Н-2701 Дубровно–Баево,                   км 16,573 - км 18,073 </t>
  </si>
  <si>
    <t>Н-15938 Подъезд к аг. Камень от а/д М-3 Минск–Витебск,                                км 0,000 - км 1,210</t>
  </si>
  <si>
    <t>Н-2903 Добромысли–Выходцы,                  км 7,000 - км 8,226</t>
  </si>
  <si>
    <t>Н-17087 Подъезд к д. Дригучи от а/д Р-14 Полоцк–Миоры–Браслав,               км 1,193 - км 1,270; км 1,700 - км 2,88</t>
  </si>
  <si>
    <t>Н-3108 Клюшниково–Леньковичи,  км 2,400 - км 3,700</t>
  </si>
  <si>
    <t>Н-3116 Марковичи–Бояры–Браздетчино, км 6,545 - км 7,865</t>
  </si>
  <si>
    <t>Н-3161 Бабиничи–Черное,                 км 0,000 - км 0,500</t>
  </si>
  <si>
    <t>Н-3950 Оболь–Полоцк,                              км 20,951 - км 21,851</t>
  </si>
  <si>
    <t>Н-3701 Ушачи–Бабыничи до а/д Р-45 Полоцк–Глубокое–граница Литовской Республики (Котловка),  км 14,000 - км 14,750</t>
  </si>
  <si>
    <t>Н-3701 Ушачи–Бабыничи до а/д Р-45 Полоцк–Глубокое–граница Литовской Республики (Котловка),  км 21,600 - км 22,700</t>
  </si>
  <si>
    <t>Н-3322 Старый Двор–Воропаево,              км 5,600 - км 6,200</t>
  </si>
  <si>
    <t>Н-3326  Курты–Курополье,                         км 4,500 - км 5,500</t>
  </si>
  <si>
    <t>Н-3403 Заборье–Байдино,                          км 11,950 - км 12,950</t>
  </si>
  <si>
    <t>Н-3405 Альбрехтово–Краснополье,  км 25,750 - км 26,100;                               км 27,950 - км 28,400</t>
  </si>
  <si>
    <t>Н-3501 Богушевск–Коковчино–Немойта, км 11,370 - км 12,570</t>
  </si>
  <si>
    <t>Н-3601 Озерцы–Воронцевичи–Коханово, км 0,000 - км 1,980</t>
  </si>
  <si>
    <t> 1,980</t>
  </si>
  <si>
    <t>Н-3680 Подъезд к д. Рацево от а/д Н-3601 Озерцы–Воронцевичи–Коханово, км 3,000 - км 6,500</t>
  </si>
  <si>
    <t xml:space="preserve">Н-3725 Ореховно-Концевые, </t>
  </si>
  <si>
    <t>км 0,000 - км 0,400</t>
  </si>
  <si>
    <t>Н-16654 Подъезд к дому отдыха «Лесные Озера» от а/д Р-116 Ушачи–Лепель, км 0,000 - км 0,400</t>
  </si>
  <si>
    <t xml:space="preserve"> Н-3800 Чашники–Добромысли,        км 0,000 - км 1,550</t>
  </si>
  <si>
    <t>Н-3002 Апанасенки–Лужки–Гвоздово, км 35,900 - км 36,900</t>
  </si>
  <si>
    <t>Н-3906 Буевщина–Лонские–Свилы, км 10,600 - км 12,000</t>
  </si>
  <si>
    <t>Н-3951 Бешенковичи–Шумилино–Суровни, км 14,339 - км 15,456</t>
  </si>
  <si>
    <t>Н-3957 Кривое Село–Новики,                 км 2,670 - км 2,800;                                    км 3,048 - км 3,300;                                    км 3,555 - км 4,040</t>
  </si>
  <si>
    <t>1.1</t>
  </si>
  <si>
    <t>2.1</t>
  </si>
  <si>
    <t>2.2</t>
  </si>
  <si>
    <t>2.3</t>
  </si>
  <si>
    <t>2.4</t>
  </si>
  <si>
    <t>3.1</t>
  </si>
  <si>
    <t>4.1</t>
  </si>
  <si>
    <t>4.2</t>
  </si>
  <si>
    <t>5.1</t>
  </si>
  <si>
    <t>6.1</t>
  </si>
  <si>
    <t>6.2</t>
  </si>
  <si>
    <t>8.1</t>
  </si>
  <si>
    <t>9.1</t>
  </si>
  <si>
    <t>13.1</t>
  </si>
  <si>
    <t>14.2</t>
  </si>
  <si>
    <t>15.2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</si>
</sst>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0.000"/>
    <numFmt numFmtId="167" formatCode="#,##0.000"/>
    <numFmt numFmtId="168" formatCode="_-* #,##0\ _₽_-;\-* #,##0\ _₽_-;_-* &quot;-&quot;??\ _₽_-;_-@_-"/>
    <numFmt numFmtId="169" formatCode="_-* #,##0.000_р_._-;\-* #,##0.000_р_._-;_-* &quot;-&quot;??_р_._-;_-@_-"/>
    <numFmt numFmtId="170" formatCode="_-* #,##0&quot;р.&quot;_-;\-* #,##0&quot;р.&quot;_-;_-* &quot;-&quot;&quot;р.&quot;_-;_-@_-"/>
    <numFmt numFmtId="171" formatCode="_-* #,##0.0000_р_._-;\-* #,##0.0000_р_._-;_-* &quot;-&quot;??_р_._-;_-@_-"/>
    <numFmt numFmtId="172" formatCode="_-* #,##0.000\ _₽_-;\-* #,##0.000\ _₽_-;_-* &quot;-&quot;??\ _₽_-;_-@_-"/>
  </numFmts>
  <fonts count="16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3"/>
      <name val="Times New Roman"/>
      <family val="2"/>
      <charset val="204"/>
    </font>
    <font>
      <sz val="13"/>
      <color rgb="FFFF0000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0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imes New Roman"/>
      <family val="2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0" fontId="12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3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66" fontId="3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horizontal="center" vertical="top" wrapText="1"/>
    </xf>
    <xf numFmtId="167" fontId="3" fillId="0" borderId="4" xfId="1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top"/>
    </xf>
    <xf numFmtId="166" fontId="7" fillId="0" borderId="4" xfId="2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top"/>
    </xf>
    <xf numFmtId="167" fontId="7" fillId="0" borderId="4" xfId="3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/>
    </xf>
    <xf numFmtId="16" fontId="3" fillId="0" borderId="4" xfId="0" applyNumberFormat="1" applyFont="1" applyFill="1" applyBorder="1" applyAlignment="1">
      <alignment horizontal="center" vertical="top"/>
    </xf>
    <xf numFmtId="166" fontId="3" fillId="0" borderId="4" xfId="4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3" fillId="0" borderId="4" xfId="3" applyNumberFormat="1" applyFont="1" applyFill="1" applyBorder="1" applyAlignment="1">
      <alignment horizontal="center" vertical="center" wrapText="1"/>
    </xf>
    <xf numFmtId="167" fontId="3" fillId="0" borderId="4" xfId="3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167" fontId="10" fillId="0" borderId="4" xfId="3" applyNumberFormat="1" applyFont="1" applyFill="1" applyBorder="1" applyAlignment="1">
      <alignment horizontal="center" vertical="center" wrapText="1"/>
    </xf>
    <xf numFmtId="167" fontId="10" fillId="0" borderId="4" xfId="6" applyNumberFormat="1" applyFont="1" applyFill="1" applyBorder="1" applyAlignment="1">
      <alignment horizontal="center" vertical="center" wrapText="1"/>
    </xf>
    <xf numFmtId="166" fontId="3" fillId="0" borderId="3" xfId="5" applyNumberFormat="1" applyFont="1" applyFill="1" applyBorder="1" applyAlignment="1">
      <alignment horizontal="center" vertical="center" wrapText="1"/>
    </xf>
    <xf numFmtId="167" fontId="10" fillId="0" borderId="3" xfId="6" applyNumberFormat="1" applyFont="1" applyFill="1" applyBorder="1" applyAlignment="1">
      <alignment horizontal="center" vertical="center" wrapText="1"/>
    </xf>
    <xf numFmtId="167" fontId="3" fillId="0" borderId="4" xfId="6" applyNumberFormat="1" applyFont="1" applyFill="1" applyBorder="1" applyAlignment="1">
      <alignment horizontal="center" vertical="center" wrapText="1"/>
    </xf>
    <xf numFmtId="166" fontId="3" fillId="0" borderId="4" xfId="6" applyNumberFormat="1" applyFont="1" applyFill="1" applyBorder="1" applyAlignment="1">
      <alignment horizontal="center" vertical="center" wrapText="1"/>
    </xf>
    <xf numFmtId="166" fontId="3" fillId="0" borderId="4" xfId="5" applyNumberFormat="1" applyFont="1" applyFill="1" applyBorder="1" applyAlignment="1">
      <alignment horizontal="center" vertical="center" wrapText="1"/>
    </xf>
    <xf numFmtId="166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6" fontId="10" fillId="0" borderId="4" xfId="4" applyNumberFormat="1" applyFont="1" applyFill="1" applyBorder="1" applyAlignment="1">
      <alignment horizontal="center" vertical="center" wrapText="1"/>
    </xf>
    <xf numFmtId="167" fontId="3" fillId="0" borderId="4" xfId="2" applyNumberFormat="1" applyFont="1" applyFill="1" applyBorder="1" applyAlignment="1">
      <alignment horizontal="center" vertical="center" wrapText="1"/>
    </xf>
    <xf numFmtId="167" fontId="3" fillId="0" borderId="1" xfId="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166" fontId="3" fillId="0" borderId="4" xfId="11" applyNumberFormat="1" applyFont="1" applyFill="1" applyBorder="1" applyAlignment="1">
      <alignment horizontal="center" vertical="center" wrapText="1"/>
    </xf>
    <xf numFmtId="166" fontId="3" fillId="0" borderId="4" xfId="2" applyNumberFormat="1" applyFont="1" applyFill="1" applyBorder="1" applyAlignment="1">
      <alignment horizontal="center" vertical="center" wrapText="1"/>
    </xf>
    <xf numFmtId="166" fontId="3" fillId="0" borderId="1" xfId="4" applyNumberFormat="1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0" fontId="3" fillId="0" borderId="4" xfId="5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left" vertical="top" wrapText="1"/>
    </xf>
    <xf numFmtId="0" fontId="7" fillId="0" borderId="4" xfId="2" applyFont="1" applyFill="1" applyBorder="1" applyAlignment="1">
      <alignment vertical="center" wrapText="1"/>
    </xf>
    <xf numFmtId="0" fontId="7" fillId="0" borderId="4" xfId="2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8" fontId="3" fillId="0" borderId="4" xfId="1" applyNumberFormat="1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169" fontId="3" fillId="0" borderId="4" xfId="1" applyNumberFormat="1" applyFont="1" applyFill="1" applyBorder="1" applyAlignment="1">
      <alignment horizontal="center" vertical="center"/>
    </xf>
    <xf numFmtId="168" fontId="3" fillId="0" borderId="4" xfId="3" applyNumberFormat="1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3" fillId="0" borderId="4" xfId="5" applyFont="1" applyFill="1" applyBorder="1" applyAlignment="1">
      <alignment horizontal="left" vertical="center" wrapText="1"/>
    </xf>
    <xf numFmtId="0" fontId="9" fillId="0" borderId="4" xfId="5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wrapText="1"/>
    </xf>
    <xf numFmtId="0" fontId="3" fillId="0" borderId="4" xfId="5" applyFont="1" applyFill="1" applyBorder="1" applyAlignment="1">
      <alignment horizontal="left" wrapText="1"/>
    </xf>
    <xf numFmtId="0" fontId="3" fillId="0" borderId="4" xfId="5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7" applyFont="1" applyFill="1" applyBorder="1" applyAlignment="1">
      <alignment horizontal="left" vertical="center" wrapText="1"/>
    </xf>
    <xf numFmtId="0" fontId="3" fillId="0" borderId="4" xfId="7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3" fillId="0" borderId="4" xfId="8" applyFont="1" applyFill="1" applyBorder="1" applyAlignment="1">
      <alignment horizontal="left" vertical="center" wrapText="1"/>
    </xf>
    <xf numFmtId="166" fontId="3" fillId="0" borderId="1" xfId="9" applyNumberFormat="1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4" xfId="10" applyFont="1" applyFill="1" applyBorder="1" applyAlignment="1">
      <alignment horizontal="left" wrapText="1"/>
    </xf>
    <xf numFmtId="0" fontId="3" fillId="0" borderId="4" xfId="11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3" xfId="5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horizontal="center" vertical="top" wrapText="1"/>
    </xf>
    <xf numFmtId="166" fontId="3" fillId="0" borderId="3" xfId="4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166" fontId="3" fillId="0" borderId="4" xfId="33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/>
    </xf>
    <xf numFmtId="0" fontId="3" fillId="0" borderId="4" xfId="2" applyFont="1" applyFill="1" applyBorder="1" applyAlignment="1">
      <alignment horizontal="left" vertical="top" wrapText="1"/>
    </xf>
    <xf numFmtId="0" fontId="3" fillId="0" borderId="4" xfId="2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166" fontId="3" fillId="0" borderId="4" xfId="1" applyNumberFormat="1" applyFont="1" applyFill="1" applyBorder="1" applyAlignment="1">
      <alignment horizontal="center" vertical="center"/>
    </xf>
    <xf numFmtId="166" fontId="7" fillId="0" borderId="4" xfId="33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9" fillId="0" borderId="0" xfId="0" applyFont="1" applyFill="1"/>
    <xf numFmtId="0" fontId="9" fillId="0" borderId="4" xfId="5" applyFont="1" applyFill="1" applyBorder="1" applyAlignment="1">
      <alignment horizontal="left" wrapText="1"/>
    </xf>
    <xf numFmtId="0" fontId="3" fillId="0" borderId="4" xfId="30" applyFont="1" applyFill="1" applyBorder="1" applyAlignment="1">
      <alignment horizontal="left" vertical="center" wrapText="1"/>
    </xf>
    <xf numFmtId="0" fontId="3" fillId="0" borderId="4" xfId="30" applyFont="1" applyFill="1" applyBorder="1" applyAlignment="1">
      <alignment horizontal="left" vertical="top" wrapText="1"/>
    </xf>
    <xf numFmtId="0" fontId="3" fillId="0" borderId="1" xfId="23" applyFont="1" applyFill="1" applyBorder="1" applyAlignment="1">
      <alignment vertical="center" wrapText="1"/>
    </xf>
    <xf numFmtId="0" fontId="3" fillId="0" borderId="4" xfId="23" applyFont="1" applyFill="1" applyBorder="1" applyAlignment="1">
      <alignment horizontal="left" vertical="center" wrapText="1"/>
    </xf>
    <xf numFmtId="0" fontId="14" fillId="0" borderId="0" xfId="0" applyFont="1"/>
    <xf numFmtId="0" fontId="9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horizontal="center" vertical="top" wrapText="1"/>
    </xf>
  </cellXfs>
  <cellStyles count="41">
    <cellStyle name="Денежный [0] 2" xfId="12"/>
    <cellStyle name="Обычный" xfId="0" builtinId="0"/>
    <cellStyle name="Обычный 2" xfId="13"/>
    <cellStyle name="Обычный 2 2" xfId="14"/>
    <cellStyle name="Обычный 2 2 2" xfId="2"/>
    <cellStyle name="Обычный 2 2 3" xfId="15"/>
    <cellStyle name="Обычный 2 2 4" xfId="16"/>
    <cellStyle name="Обычный 2 2 5" xfId="17"/>
    <cellStyle name="Обычный 2 2 6" xfId="18"/>
    <cellStyle name="Обычный 2 3" xfId="19"/>
    <cellStyle name="Обычный 2 4" xfId="20"/>
    <cellStyle name="Обычный 2 5" xfId="21"/>
    <cellStyle name="Обычный 2 6" xfId="22"/>
    <cellStyle name="Обычный 2 7" xfId="5"/>
    <cellStyle name="Обычный 2 8" xfId="23"/>
    <cellStyle name="Обычный 2 8 2" xfId="8"/>
    <cellStyle name="Обычный 2_Книга18" xfId="10"/>
    <cellStyle name="Обычный 2_Книга18 5-я программа" xfId="11"/>
    <cellStyle name="Обычный 3" xfId="24"/>
    <cellStyle name="Обычный 3 2" xfId="25"/>
    <cellStyle name="Обычный 3 2 2" xfId="26"/>
    <cellStyle name="Обычный 4" xfId="27"/>
    <cellStyle name="Обычный 5" xfId="28"/>
    <cellStyle name="Обычный 5 2" xfId="29"/>
    <cellStyle name="Обычный 5 3" xfId="9"/>
    <cellStyle name="Обычный 7" xfId="30"/>
    <cellStyle name="Обычный 7 2" xfId="7"/>
    <cellStyle name="Обычный 8" xfId="31"/>
    <cellStyle name="Процентный 2" xfId="32"/>
    <cellStyle name="Финансовый" xfId="1" builtinId="3"/>
    <cellStyle name="Финансовый 2" xfId="33"/>
    <cellStyle name="Финансовый 2 2" xfId="3"/>
    <cellStyle name="Финансовый 2 2 2" xfId="34"/>
    <cellStyle name="Финансовый 2 3" xfId="35"/>
    <cellStyle name="Финансовый 2 4" xfId="36"/>
    <cellStyle name="Финансовый 2 5" xfId="6"/>
    <cellStyle name="Финансовый 2 6" xfId="37"/>
    <cellStyle name="Финансовый 3" xfId="4"/>
    <cellStyle name="Финансовый 4" xfId="38"/>
    <cellStyle name="Финансовый 5" xfId="39"/>
    <cellStyle name="Финансовый 6" xfId="4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  <pageSetUpPr fitToPage="1"/>
  </sheetPr>
  <dimension ref="B1:G84"/>
  <sheetViews>
    <sheetView workbookViewId="0">
      <selection activeCell="B83" sqref="B83:C83"/>
    </sheetView>
  </sheetViews>
  <sheetFormatPr defaultRowHeight="16.5"/>
  <cols>
    <col min="1" max="1" width="2.75" style="1" customWidth="1"/>
    <col min="2" max="2" width="6.625" style="1" customWidth="1"/>
    <col min="3" max="3" width="45.375" style="3" customWidth="1"/>
    <col min="4" max="4" width="10.625" style="1" customWidth="1"/>
    <col min="5" max="5" width="10" style="1" customWidth="1"/>
    <col min="6" max="6" width="9.75" style="1" customWidth="1"/>
    <col min="7" max="16384" width="9" style="1"/>
  </cols>
  <sheetData>
    <row r="1" spans="2:7">
      <c r="C1" s="1"/>
      <c r="D1" s="2"/>
    </row>
    <row r="2" spans="2:7">
      <c r="B2" s="99" t="s">
        <v>0</v>
      </c>
      <c r="C2" s="99"/>
      <c r="D2" s="99"/>
    </row>
    <row r="3" spans="2:7" ht="75" customHeight="1">
      <c r="B3" s="100" t="s">
        <v>298</v>
      </c>
      <c r="C3" s="100"/>
      <c r="D3" s="100"/>
    </row>
    <row r="4" spans="2:7">
      <c r="D4" s="4"/>
    </row>
    <row r="5" spans="2:7" ht="53.25" customHeight="1">
      <c r="B5" s="101" t="s">
        <v>2</v>
      </c>
      <c r="C5" s="101" t="s">
        <v>3</v>
      </c>
      <c r="D5" s="101" t="s">
        <v>4</v>
      </c>
      <c r="E5" s="77"/>
      <c r="F5" s="77"/>
      <c r="G5" s="77"/>
    </row>
    <row r="6" spans="2:7" ht="18.75" customHeight="1">
      <c r="B6" s="102"/>
      <c r="C6" s="102"/>
      <c r="D6" s="102"/>
      <c r="E6" s="77"/>
      <c r="F6" s="77"/>
      <c r="G6" s="77"/>
    </row>
    <row r="7" spans="2:7">
      <c r="B7" s="5">
        <v>1</v>
      </c>
      <c r="C7" s="5">
        <v>2</v>
      </c>
      <c r="D7" s="5">
        <v>3</v>
      </c>
    </row>
    <row r="8" spans="2:7" ht="33">
      <c r="B8" s="5"/>
      <c r="C8" s="45" t="s">
        <v>5</v>
      </c>
      <c r="D8" s="14">
        <f>D9+D12+D16+D20+D23+D28+D30+D33+D36+D38+D41+D43+D50+D56+D59+D61+D64+D66+D69+D71+D74</f>
        <v>59.034000000000013</v>
      </c>
    </row>
    <row r="9" spans="2:7" ht="33">
      <c r="B9" s="5">
        <v>1</v>
      </c>
      <c r="C9" s="45" t="s">
        <v>6</v>
      </c>
      <c r="D9" s="16">
        <f>D10+D11</f>
        <v>1.5350000000000001</v>
      </c>
    </row>
    <row r="10" spans="2:7" ht="33">
      <c r="B10" s="7" t="s">
        <v>7</v>
      </c>
      <c r="C10" s="83" t="s">
        <v>299</v>
      </c>
      <c r="D10" s="35">
        <v>1.2350000000000001</v>
      </c>
    </row>
    <row r="11" spans="2:7" ht="49.5">
      <c r="B11" s="9" t="s">
        <v>300</v>
      </c>
      <c r="C11" s="84" t="s">
        <v>301</v>
      </c>
      <c r="D11" s="35">
        <v>0.3</v>
      </c>
    </row>
    <row r="12" spans="2:7" ht="33">
      <c r="B12" s="11">
        <v>2</v>
      </c>
      <c r="C12" s="45" t="s">
        <v>19</v>
      </c>
      <c r="D12" s="16">
        <f>D13+D14+D15</f>
        <v>1.9000000000000001</v>
      </c>
    </row>
    <row r="13" spans="2:7" ht="51.75" customHeight="1">
      <c r="B13" s="12" t="s">
        <v>20</v>
      </c>
      <c r="C13" s="45" t="s">
        <v>302</v>
      </c>
      <c r="D13" s="13">
        <v>0.55000000000000004</v>
      </c>
    </row>
    <row r="14" spans="2:7" ht="33">
      <c r="B14" s="11" t="s">
        <v>22</v>
      </c>
      <c r="C14" s="49" t="s">
        <v>303</v>
      </c>
      <c r="D14" s="78">
        <v>0.8</v>
      </c>
    </row>
    <row r="15" spans="2:7" ht="33">
      <c r="B15" s="11" t="s">
        <v>24</v>
      </c>
      <c r="C15" s="45" t="s">
        <v>304</v>
      </c>
      <c r="D15" s="13">
        <v>0.55000000000000004</v>
      </c>
    </row>
    <row r="16" spans="2:7" ht="33">
      <c r="B16" s="11">
        <v>3</v>
      </c>
      <c r="C16" s="45" t="s">
        <v>32</v>
      </c>
      <c r="D16" s="16">
        <f>D17+D18+D19</f>
        <v>3.6850000000000001</v>
      </c>
    </row>
    <row r="17" spans="2:4" ht="33">
      <c r="B17" s="11" t="s">
        <v>33</v>
      </c>
      <c r="C17" s="50" t="s">
        <v>305</v>
      </c>
      <c r="D17" s="14">
        <v>0.98499999999999999</v>
      </c>
    </row>
    <row r="18" spans="2:4" ht="33">
      <c r="B18" s="9" t="s">
        <v>35</v>
      </c>
      <c r="C18" s="85" t="s">
        <v>306</v>
      </c>
      <c r="D18" s="14">
        <v>1.2</v>
      </c>
    </row>
    <row r="19" spans="2:4">
      <c r="B19" s="9" t="s">
        <v>37</v>
      </c>
      <c r="C19" s="85" t="s">
        <v>307</v>
      </c>
      <c r="D19" s="14">
        <v>1.5</v>
      </c>
    </row>
    <row r="20" spans="2:4" ht="33">
      <c r="B20" s="11">
        <v>4</v>
      </c>
      <c r="C20" s="45" t="s">
        <v>41</v>
      </c>
      <c r="D20" s="86">
        <f>D21+D22</f>
        <v>4.5999999999999996</v>
      </c>
    </row>
    <row r="21" spans="2:4">
      <c r="B21" s="11" t="s">
        <v>42</v>
      </c>
      <c r="C21" s="45" t="s">
        <v>308</v>
      </c>
      <c r="D21" s="87">
        <v>3.5</v>
      </c>
    </row>
    <row r="22" spans="2:4" ht="66">
      <c r="B22" s="11" t="s">
        <v>44</v>
      </c>
      <c r="C22" s="54" t="s">
        <v>309</v>
      </c>
      <c r="D22" s="19">
        <v>1.1000000000000001</v>
      </c>
    </row>
    <row r="23" spans="2:4" ht="33">
      <c r="B23" s="11">
        <v>5</v>
      </c>
      <c r="C23" s="45" t="s">
        <v>65</v>
      </c>
      <c r="D23" s="16">
        <f>D24+D25+D26+D27</f>
        <v>6.5</v>
      </c>
    </row>
    <row r="24" spans="2:4" ht="33">
      <c r="B24" s="11" t="s">
        <v>66</v>
      </c>
      <c r="C24" s="54" t="s">
        <v>310</v>
      </c>
      <c r="D24" s="79">
        <v>0.6</v>
      </c>
    </row>
    <row r="25" spans="2:4" ht="33">
      <c r="B25" s="9" t="s">
        <v>68</v>
      </c>
      <c r="C25" s="88" t="s">
        <v>311</v>
      </c>
      <c r="D25" s="20">
        <v>1</v>
      </c>
    </row>
    <row r="26" spans="2:4">
      <c r="B26" s="9" t="s">
        <v>70</v>
      </c>
      <c r="C26" s="89" t="s">
        <v>312</v>
      </c>
      <c r="D26" s="79">
        <v>3.5</v>
      </c>
    </row>
    <row r="27" spans="2:4" ht="49.5">
      <c r="B27" s="9" t="s">
        <v>72</v>
      </c>
      <c r="C27" s="54" t="s">
        <v>313</v>
      </c>
      <c r="D27" s="20">
        <v>1.4</v>
      </c>
    </row>
    <row r="28" spans="2:4" ht="33">
      <c r="B28" s="11">
        <v>6</v>
      </c>
      <c r="C28" s="45" t="s">
        <v>74</v>
      </c>
      <c r="D28" s="16">
        <f>D29</f>
        <v>1.8120000000000001</v>
      </c>
    </row>
    <row r="29" spans="2:4" ht="21" customHeight="1">
      <c r="B29" s="11" t="s">
        <v>75</v>
      </c>
      <c r="C29" s="56" t="s">
        <v>314</v>
      </c>
      <c r="D29" s="80">
        <v>1.8120000000000001</v>
      </c>
    </row>
    <row r="30" spans="2:4" ht="33">
      <c r="B30" s="11">
        <v>7</v>
      </c>
      <c r="C30" s="45" t="s">
        <v>91</v>
      </c>
      <c r="D30" s="16">
        <f>D31+D32</f>
        <v>2.95</v>
      </c>
    </row>
    <row r="31" spans="2:4" ht="33">
      <c r="B31" s="11" t="s">
        <v>315</v>
      </c>
      <c r="C31" s="58" t="s">
        <v>316</v>
      </c>
      <c r="D31" s="23">
        <v>1</v>
      </c>
    </row>
    <row r="32" spans="2:4" ht="33">
      <c r="B32" s="9" t="s">
        <v>94</v>
      </c>
      <c r="C32" s="90" t="s">
        <v>317</v>
      </c>
      <c r="D32" s="26">
        <v>1.95</v>
      </c>
    </row>
    <row r="33" spans="2:4" ht="33">
      <c r="B33" s="11">
        <v>8</v>
      </c>
      <c r="C33" s="45" t="s">
        <v>102</v>
      </c>
      <c r="D33" s="16">
        <f>D34+D35</f>
        <v>1.7999999999999998</v>
      </c>
    </row>
    <row r="34" spans="2:4" ht="19.5" customHeight="1">
      <c r="B34" s="11" t="s">
        <v>103</v>
      </c>
      <c r="C34" s="50" t="s">
        <v>318</v>
      </c>
      <c r="D34" s="14">
        <v>0.6</v>
      </c>
    </row>
    <row r="35" spans="2:4" ht="33">
      <c r="B35" s="9" t="s">
        <v>105</v>
      </c>
      <c r="C35" s="85" t="s">
        <v>319</v>
      </c>
      <c r="D35" s="14">
        <v>1.2</v>
      </c>
    </row>
    <row r="36" spans="2:4" ht="33">
      <c r="B36" s="11">
        <v>9</v>
      </c>
      <c r="C36" s="45" t="s">
        <v>109</v>
      </c>
      <c r="D36" s="16">
        <f>D37</f>
        <v>1.6</v>
      </c>
    </row>
    <row r="37" spans="2:4" ht="33">
      <c r="B37" s="11" t="s">
        <v>110</v>
      </c>
      <c r="C37" s="45" t="s">
        <v>320</v>
      </c>
      <c r="D37" s="26">
        <v>1.6</v>
      </c>
    </row>
    <row r="38" spans="2:4" ht="33">
      <c r="B38" s="11">
        <v>10</v>
      </c>
      <c r="C38" s="45" t="s">
        <v>122</v>
      </c>
      <c r="D38" s="16">
        <f>D39+D40</f>
        <v>1.5760000000000001</v>
      </c>
    </row>
    <row r="39" spans="2:4" ht="35.25" customHeight="1">
      <c r="B39" s="11" t="s">
        <v>321</v>
      </c>
      <c r="C39" s="63" t="s">
        <v>322</v>
      </c>
      <c r="D39" s="80">
        <v>0.5</v>
      </c>
    </row>
    <row r="40" spans="2:4" ht="33">
      <c r="B40" s="9" t="s">
        <v>125</v>
      </c>
      <c r="C40" s="63" t="s">
        <v>323</v>
      </c>
      <c r="D40" s="80">
        <v>1.0760000000000001</v>
      </c>
    </row>
    <row r="41" spans="2:4" ht="33">
      <c r="B41" s="11">
        <v>11</v>
      </c>
      <c r="C41" s="45" t="s">
        <v>139</v>
      </c>
      <c r="D41" s="16">
        <f>D42</f>
        <v>1.9</v>
      </c>
    </row>
    <row r="42" spans="2:4" ht="33">
      <c r="B42" s="11" t="s">
        <v>324</v>
      </c>
      <c r="C42" s="60" t="s">
        <v>325</v>
      </c>
      <c r="D42" s="80">
        <v>1.9</v>
      </c>
    </row>
    <row r="43" spans="2:4" s="29" customFormat="1" ht="33">
      <c r="B43" s="11">
        <v>12</v>
      </c>
      <c r="C43" s="45" t="s">
        <v>154</v>
      </c>
      <c r="D43" s="16">
        <f>D44+D45+D47+D48+D49</f>
        <v>7.73</v>
      </c>
    </row>
    <row r="44" spans="2:4" s="29" customFormat="1" ht="49.5">
      <c r="B44" s="9" t="s">
        <v>155</v>
      </c>
      <c r="C44" s="38" t="s">
        <v>326</v>
      </c>
      <c r="D44" s="17">
        <v>2.21</v>
      </c>
    </row>
    <row r="45" spans="2:4" s="29" customFormat="1" ht="33">
      <c r="B45" s="9" t="s">
        <v>157</v>
      </c>
      <c r="C45" s="38" t="s">
        <v>327</v>
      </c>
      <c r="D45" s="17">
        <v>2.0270000000000001</v>
      </c>
    </row>
    <row r="46" spans="2:4" s="29" customFormat="1" ht="49.5">
      <c r="B46" s="9" t="s">
        <v>159</v>
      </c>
      <c r="C46" s="38" t="s">
        <v>328</v>
      </c>
      <c r="D46" s="16" t="s">
        <v>60</v>
      </c>
    </row>
    <row r="47" spans="2:4" s="29" customFormat="1" ht="33">
      <c r="B47" s="9" t="s">
        <v>161</v>
      </c>
      <c r="C47" s="38" t="s">
        <v>329</v>
      </c>
      <c r="D47" s="17">
        <v>0.8</v>
      </c>
    </row>
    <row r="48" spans="2:4" s="29" customFormat="1" ht="33">
      <c r="B48" s="9" t="s">
        <v>163</v>
      </c>
      <c r="C48" s="38" t="s">
        <v>330</v>
      </c>
      <c r="D48" s="17">
        <v>1.6930000000000001</v>
      </c>
    </row>
    <row r="49" spans="2:4" s="29" customFormat="1" ht="24.75" customHeight="1">
      <c r="B49" s="9" t="s">
        <v>165</v>
      </c>
      <c r="C49" s="58" t="s">
        <v>331</v>
      </c>
      <c r="D49" s="17">
        <v>1</v>
      </c>
    </row>
    <row r="50" spans="2:4" ht="33">
      <c r="B50" s="11">
        <v>13</v>
      </c>
      <c r="C50" s="45" t="s">
        <v>175</v>
      </c>
      <c r="D50" s="16">
        <f>D51+D52+D54+D55</f>
        <v>3.71</v>
      </c>
    </row>
    <row r="51" spans="2:4" ht="33" customHeight="1">
      <c r="B51" s="11" t="s">
        <v>176</v>
      </c>
      <c r="C51" s="49" t="s">
        <v>332</v>
      </c>
      <c r="D51" s="13">
        <v>1</v>
      </c>
    </row>
    <row r="52" spans="2:4" ht="33">
      <c r="B52" s="9" t="s">
        <v>178</v>
      </c>
      <c r="C52" s="49" t="s">
        <v>333</v>
      </c>
      <c r="D52" s="30">
        <v>0.51</v>
      </c>
    </row>
    <row r="53" spans="2:4" ht="33">
      <c r="B53" s="9" t="s">
        <v>180</v>
      </c>
      <c r="C53" s="49" t="s">
        <v>334</v>
      </c>
      <c r="D53" s="13" t="s">
        <v>60</v>
      </c>
    </row>
    <row r="54" spans="2:4" ht="36.75" customHeight="1">
      <c r="B54" s="9" t="s">
        <v>182</v>
      </c>
      <c r="C54" s="49" t="s">
        <v>335</v>
      </c>
      <c r="D54" s="13">
        <v>1</v>
      </c>
    </row>
    <row r="55" spans="2:4" ht="41.25" customHeight="1">
      <c r="B55" s="9" t="s">
        <v>184</v>
      </c>
      <c r="C55" s="49" t="s">
        <v>336</v>
      </c>
      <c r="D55" s="13">
        <v>1.2</v>
      </c>
    </row>
    <row r="56" spans="2:4" ht="33">
      <c r="B56" s="11">
        <v>14</v>
      </c>
      <c r="C56" s="45" t="s">
        <v>194</v>
      </c>
      <c r="D56" s="16">
        <f>D57+D58</f>
        <v>2.2000000000000002</v>
      </c>
    </row>
    <row r="57" spans="2:4">
      <c r="B57" s="9" t="s">
        <v>195</v>
      </c>
      <c r="C57" s="91" t="s">
        <v>337</v>
      </c>
      <c r="D57" s="35">
        <v>1.3</v>
      </c>
    </row>
    <row r="58" spans="2:4" ht="49.5">
      <c r="B58" s="12" t="s">
        <v>197</v>
      </c>
      <c r="C58" s="92" t="s">
        <v>338</v>
      </c>
      <c r="D58" s="35">
        <v>0.9</v>
      </c>
    </row>
    <row r="59" spans="2:4" ht="33">
      <c r="B59" s="11">
        <v>15</v>
      </c>
      <c r="C59" s="45" t="s">
        <v>213</v>
      </c>
      <c r="D59" s="16">
        <f>D60</f>
        <v>1.4</v>
      </c>
    </row>
    <row r="60" spans="2:4" ht="33">
      <c r="B60" s="9" t="s">
        <v>214</v>
      </c>
      <c r="C60" s="60" t="s">
        <v>339</v>
      </c>
      <c r="D60" s="13">
        <v>1.4</v>
      </c>
    </row>
    <row r="61" spans="2:4" ht="33">
      <c r="B61" s="11">
        <v>16</v>
      </c>
      <c r="C61" s="45" t="s">
        <v>226</v>
      </c>
      <c r="D61" s="16">
        <f>D62+D63</f>
        <v>2.7</v>
      </c>
    </row>
    <row r="62" spans="2:4" ht="34.5" customHeight="1">
      <c r="B62" s="81" t="s">
        <v>227</v>
      </c>
      <c r="C62" s="93" t="s">
        <v>340</v>
      </c>
      <c r="D62" s="28">
        <v>1.3</v>
      </c>
    </row>
    <row r="63" spans="2:4" ht="35.25" customHeight="1">
      <c r="B63" s="81" t="s">
        <v>341</v>
      </c>
      <c r="C63" s="94" t="s">
        <v>342</v>
      </c>
      <c r="D63" s="28">
        <v>1.4</v>
      </c>
    </row>
    <row r="64" spans="2:4" ht="33">
      <c r="B64" s="11">
        <v>17</v>
      </c>
      <c r="C64" s="45" t="s">
        <v>237</v>
      </c>
      <c r="D64" s="16">
        <f>D65</f>
        <v>1.5</v>
      </c>
    </row>
    <row r="65" spans="2:4" ht="33">
      <c r="B65" s="11" t="s">
        <v>343</v>
      </c>
      <c r="C65" s="72" t="s">
        <v>344</v>
      </c>
      <c r="D65" s="26">
        <v>1.5</v>
      </c>
    </row>
    <row r="66" spans="2:4" ht="33">
      <c r="B66" s="11">
        <v>18</v>
      </c>
      <c r="C66" s="45" t="s">
        <v>244</v>
      </c>
      <c r="D66" s="16">
        <f>D67+D68</f>
        <v>2.7</v>
      </c>
    </row>
    <row r="67" spans="2:4" ht="33">
      <c r="B67" s="9" t="s">
        <v>245</v>
      </c>
      <c r="C67" s="61" t="s">
        <v>345</v>
      </c>
      <c r="D67" s="35">
        <v>0.9</v>
      </c>
    </row>
    <row r="68" spans="2:4" ht="33">
      <c r="B68" s="11" t="s">
        <v>346</v>
      </c>
      <c r="C68" s="56" t="s">
        <v>347</v>
      </c>
      <c r="D68" s="35">
        <v>1.8</v>
      </c>
    </row>
    <row r="69" spans="2:4" ht="33">
      <c r="B69" s="11">
        <v>19</v>
      </c>
      <c r="C69" s="45" t="s">
        <v>253</v>
      </c>
      <c r="D69" s="16">
        <f>D70</f>
        <v>1.38</v>
      </c>
    </row>
    <row r="70" spans="2:4" ht="33">
      <c r="B70" s="9" t="s">
        <v>254</v>
      </c>
      <c r="C70" s="45" t="s">
        <v>348</v>
      </c>
      <c r="D70" s="13">
        <v>1.38</v>
      </c>
    </row>
    <row r="71" spans="2:4" ht="33">
      <c r="B71" s="11">
        <v>20</v>
      </c>
      <c r="C71" s="45" t="s">
        <v>267</v>
      </c>
      <c r="D71" s="16">
        <f>D72+D73</f>
        <v>3.29</v>
      </c>
    </row>
    <row r="72" spans="2:4" ht="33">
      <c r="B72" s="9" t="s">
        <v>268</v>
      </c>
      <c r="C72" s="45" t="s">
        <v>349</v>
      </c>
      <c r="D72" s="16">
        <v>2.29</v>
      </c>
    </row>
    <row r="73" spans="2:4" ht="49.5">
      <c r="B73" s="9" t="s">
        <v>270</v>
      </c>
      <c r="C73" s="45" t="s">
        <v>350</v>
      </c>
      <c r="D73" s="16">
        <v>1</v>
      </c>
    </row>
    <row r="74" spans="2:4" ht="33">
      <c r="B74" s="9" t="s">
        <v>276</v>
      </c>
      <c r="C74" s="45" t="s">
        <v>277</v>
      </c>
      <c r="D74" s="80">
        <f>D75+D76+D77</f>
        <v>2.5659999999999998</v>
      </c>
    </row>
    <row r="75" spans="2:4" ht="33">
      <c r="B75" s="9" t="s">
        <v>278</v>
      </c>
      <c r="C75" s="45" t="s">
        <v>351</v>
      </c>
      <c r="D75" s="26">
        <v>0.33</v>
      </c>
    </row>
    <row r="76" spans="2:4" ht="66">
      <c r="B76" s="9" t="s">
        <v>280</v>
      </c>
      <c r="C76" s="76" t="s">
        <v>352</v>
      </c>
      <c r="D76" s="26">
        <v>1.2769999999999999</v>
      </c>
    </row>
    <row r="77" spans="2:4" ht="49.5">
      <c r="B77" s="9" t="s">
        <v>282</v>
      </c>
      <c r="C77" s="76" t="s">
        <v>353</v>
      </c>
      <c r="D77" s="26">
        <v>0.95899999999999996</v>
      </c>
    </row>
    <row r="78" spans="2:4">
      <c r="B78" s="11">
        <v>22</v>
      </c>
      <c r="C78" s="45" t="s">
        <v>354</v>
      </c>
      <c r="D78" s="26"/>
    </row>
    <row r="79" spans="2:4">
      <c r="B79" s="40"/>
      <c r="C79" s="41"/>
      <c r="D79" s="42"/>
    </row>
    <row r="80" spans="2:4">
      <c r="B80" s="40"/>
      <c r="C80" s="41"/>
      <c r="D80" s="40"/>
    </row>
    <row r="81" spans="2:4">
      <c r="B81" s="40"/>
      <c r="C81" s="41"/>
      <c r="D81" s="42"/>
    </row>
    <row r="82" spans="2:4">
      <c r="B82" s="40"/>
      <c r="C82" s="41"/>
      <c r="D82" s="40"/>
    </row>
    <row r="83" spans="2:4">
      <c r="B83" s="43"/>
      <c r="C83" s="44"/>
    </row>
    <row r="84" spans="2:4">
      <c r="C84" s="82"/>
    </row>
  </sheetData>
  <mergeCells count="5">
    <mergeCell ref="B2:D2"/>
    <mergeCell ref="B3:D3"/>
    <mergeCell ref="B5:B6"/>
    <mergeCell ref="C5:C6"/>
    <mergeCell ref="D5:D6"/>
  </mergeCells>
  <pageMargins left="0.98425196850393704" right="0.39370078740157483" top="0.74803149606299213" bottom="0.59055118110236227" header="0" footer="0"/>
  <pageSetup paperSize="9" scale="62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79998168889431442"/>
    <pageSetUpPr fitToPage="1"/>
  </sheetPr>
  <dimension ref="B1:D167"/>
  <sheetViews>
    <sheetView topLeftCell="A76" workbookViewId="0">
      <selection activeCell="C168" sqref="C168"/>
    </sheetView>
  </sheetViews>
  <sheetFormatPr defaultRowHeight="16.5"/>
  <cols>
    <col min="1" max="1" width="2.75" style="1" customWidth="1"/>
    <col min="2" max="2" width="6.625" style="1" customWidth="1"/>
    <col min="3" max="3" width="45.875" style="3" customWidth="1"/>
    <col min="4" max="4" width="10.625" style="1" customWidth="1"/>
    <col min="5" max="16384" width="9" style="1"/>
  </cols>
  <sheetData>
    <row r="1" spans="2:4">
      <c r="C1" s="1"/>
      <c r="D1" s="2"/>
    </row>
    <row r="2" spans="2:4">
      <c r="B2" s="99" t="s">
        <v>0</v>
      </c>
      <c r="C2" s="99"/>
      <c r="D2" s="99"/>
    </row>
    <row r="3" spans="2:4" ht="75" customHeight="1">
      <c r="B3" s="100" t="s">
        <v>1</v>
      </c>
      <c r="C3" s="100"/>
      <c r="D3" s="100"/>
    </row>
    <row r="4" spans="2:4">
      <c r="D4" s="4"/>
    </row>
    <row r="5" spans="2:4" ht="53.25" customHeight="1">
      <c r="B5" s="101" t="s">
        <v>2</v>
      </c>
      <c r="C5" s="101" t="s">
        <v>3</v>
      </c>
      <c r="D5" s="101" t="s">
        <v>4</v>
      </c>
    </row>
    <row r="6" spans="2:4" ht="19.5" customHeight="1">
      <c r="B6" s="102"/>
      <c r="C6" s="102"/>
      <c r="D6" s="102"/>
    </row>
    <row r="7" spans="2:4">
      <c r="B7" s="5">
        <v>1</v>
      </c>
      <c r="C7" s="5">
        <v>2</v>
      </c>
      <c r="D7" s="5">
        <v>3</v>
      </c>
    </row>
    <row r="8" spans="2:4" ht="33">
      <c r="B8" s="5"/>
      <c r="C8" s="45" t="s">
        <v>5</v>
      </c>
      <c r="D8" s="6">
        <f>D9+D16+D23+D28+D40+D45+D54+D60+D64+D71+D80+D88+D99+D109+D119+D126+D132+D136+D141+D148+D153</f>
        <v>174.38899999999998</v>
      </c>
    </row>
    <row r="9" spans="2:4" ht="33">
      <c r="B9" s="5">
        <v>1</v>
      </c>
      <c r="C9" s="45" t="s">
        <v>6</v>
      </c>
      <c r="D9" s="16">
        <f>D10+D11+D12+D13+D14+D15</f>
        <v>5.5750000000000002</v>
      </c>
    </row>
    <row r="10" spans="2:4" ht="33">
      <c r="B10" s="7" t="s">
        <v>7</v>
      </c>
      <c r="C10" s="46" t="s">
        <v>8</v>
      </c>
      <c r="D10" s="8">
        <v>0.35299999999999998</v>
      </c>
    </row>
    <row r="11" spans="2:4" ht="33">
      <c r="B11" s="7" t="s">
        <v>9</v>
      </c>
      <c r="C11" s="46" t="s">
        <v>10</v>
      </c>
      <c r="D11" s="8">
        <v>0.57199999999999995</v>
      </c>
    </row>
    <row r="12" spans="2:4" ht="33">
      <c r="B12" s="9" t="s">
        <v>11</v>
      </c>
      <c r="C12" s="47" t="s">
        <v>12</v>
      </c>
      <c r="D12" s="8">
        <v>0.59</v>
      </c>
    </row>
    <row r="13" spans="2:4" ht="33">
      <c r="B13" s="9" t="s">
        <v>13</v>
      </c>
      <c r="C13" s="48" t="s">
        <v>14</v>
      </c>
      <c r="D13" s="10">
        <v>1.98</v>
      </c>
    </row>
    <row r="14" spans="2:4" ht="49.5">
      <c r="B14" s="9" t="s">
        <v>15</v>
      </c>
      <c r="C14" s="47" t="s">
        <v>16</v>
      </c>
      <c r="D14" s="8">
        <v>1</v>
      </c>
    </row>
    <row r="15" spans="2:4" ht="33">
      <c r="B15" s="9" t="s">
        <v>17</v>
      </c>
      <c r="C15" s="46" t="s">
        <v>18</v>
      </c>
      <c r="D15" s="8">
        <v>1.08</v>
      </c>
    </row>
    <row r="16" spans="2:4" ht="33">
      <c r="B16" s="11">
        <v>2</v>
      </c>
      <c r="C16" s="45" t="s">
        <v>19</v>
      </c>
      <c r="D16" s="16">
        <f>D17+D18+D19+D20+D21+D22</f>
        <v>7.6400000000000006</v>
      </c>
    </row>
    <row r="17" spans="2:4" ht="33">
      <c r="B17" s="12" t="s">
        <v>20</v>
      </c>
      <c r="C17" s="45" t="s">
        <v>21</v>
      </c>
      <c r="D17" s="13">
        <v>1.5</v>
      </c>
    </row>
    <row r="18" spans="2:4" ht="33">
      <c r="B18" s="11" t="s">
        <v>22</v>
      </c>
      <c r="C18" s="49" t="s">
        <v>23</v>
      </c>
      <c r="D18" s="13">
        <v>1.7</v>
      </c>
    </row>
    <row r="19" spans="2:4" ht="33.75" customHeight="1">
      <c r="B19" s="11" t="s">
        <v>24</v>
      </c>
      <c r="C19" s="45" t="s">
        <v>25</v>
      </c>
      <c r="D19" s="13">
        <v>1.1000000000000001</v>
      </c>
    </row>
    <row r="20" spans="2:4" ht="32.25" customHeight="1">
      <c r="B20" s="11" t="s">
        <v>26</v>
      </c>
      <c r="C20" s="45" t="s">
        <v>27</v>
      </c>
      <c r="D20" s="13">
        <v>1.085</v>
      </c>
    </row>
    <row r="21" spans="2:4" ht="67.5" customHeight="1">
      <c r="B21" s="9" t="s">
        <v>28</v>
      </c>
      <c r="C21" s="45" t="s">
        <v>29</v>
      </c>
      <c r="D21" s="13">
        <v>0.85499999999999998</v>
      </c>
    </row>
    <row r="22" spans="2:4" ht="33">
      <c r="B22" s="9" t="s">
        <v>30</v>
      </c>
      <c r="C22" s="49" t="s">
        <v>31</v>
      </c>
      <c r="D22" s="13">
        <v>1.4</v>
      </c>
    </row>
    <row r="23" spans="2:4" ht="33">
      <c r="B23" s="11">
        <v>3</v>
      </c>
      <c r="C23" s="45" t="s">
        <v>32</v>
      </c>
      <c r="D23" s="16">
        <f>D24+D25+D26+D27</f>
        <v>5.3659999999999997</v>
      </c>
    </row>
    <row r="24" spans="2:4" ht="33">
      <c r="B24" s="11" t="s">
        <v>33</v>
      </c>
      <c r="C24" s="50" t="s">
        <v>34</v>
      </c>
      <c r="D24" s="14">
        <v>0.98599999999999999</v>
      </c>
    </row>
    <row r="25" spans="2:4" ht="34.5" customHeight="1">
      <c r="B25" s="9" t="s">
        <v>35</v>
      </c>
      <c r="C25" s="51" t="s">
        <v>36</v>
      </c>
      <c r="D25" s="15">
        <v>1.07</v>
      </c>
    </row>
    <row r="26" spans="2:4" ht="33">
      <c r="B26" s="9" t="s">
        <v>37</v>
      </c>
      <c r="C26" s="50" t="s">
        <v>38</v>
      </c>
      <c r="D26" s="16">
        <v>1.5</v>
      </c>
    </row>
    <row r="27" spans="2:4" ht="33">
      <c r="B27" s="9" t="s">
        <v>39</v>
      </c>
      <c r="C27" s="50" t="s">
        <v>40</v>
      </c>
      <c r="D27" s="14">
        <v>1.81</v>
      </c>
    </row>
    <row r="28" spans="2:4" ht="33">
      <c r="B28" s="11">
        <v>4</v>
      </c>
      <c r="C28" s="45" t="s">
        <v>41</v>
      </c>
      <c r="D28" s="52">
        <f>D29+D30+D31+D32+D33+D34+D35+D36+D39</f>
        <v>11.58</v>
      </c>
    </row>
    <row r="29" spans="2:4" ht="33">
      <c r="B29" s="11" t="s">
        <v>42</v>
      </c>
      <c r="C29" s="45" t="s">
        <v>43</v>
      </c>
      <c r="D29" s="17">
        <v>0.38</v>
      </c>
    </row>
    <row r="30" spans="2:4" ht="33">
      <c r="B30" s="11" t="s">
        <v>44</v>
      </c>
      <c r="C30" s="45" t="s">
        <v>45</v>
      </c>
      <c r="D30" s="17">
        <v>1.5</v>
      </c>
    </row>
    <row r="31" spans="2:4" ht="33">
      <c r="B31" s="11" t="s">
        <v>46</v>
      </c>
      <c r="C31" s="45" t="s">
        <v>47</v>
      </c>
      <c r="D31" s="17">
        <v>1</v>
      </c>
    </row>
    <row r="32" spans="2:4" ht="49.5">
      <c r="B32" s="9" t="s">
        <v>48</v>
      </c>
      <c r="C32" s="38" t="s">
        <v>49</v>
      </c>
      <c r="D32" s="18">
        <v>0.9</v>
      </c>
    </row>
    <row r="33" spans="2:4" ht="33">
      <c r="B33" s="9" t="s">
        <v>50</v>
      </c>
      <c r="C33" s="38" t="s">
        <v>51</v>
      </c>
      <c r="D33" s="18">
        <v>2</v>
      </c>
    </row>
    <row r="34" spans="2:4" ht="33">
      <c r="B34" s="9" t="s">
        <v>52</v>
      </c>
      <c r="C34" s="53" t="s">
        <v>53</v>
      </c>
      <c r="D34" s="17">
        <v>1.2</v>
      </c>
    </row>
    <row r="35" spans="2:4">
      <c r="B35" s="9" t="s">
        <v>54</v>
      </c>
      <c r="C35" s="45" t="s">
        <v>55</v>
      </c>
      <c r="D35" s="17">
        <v>1.5</v>
      </c>
    </row>
    <row r="36" spans="2:4">
      <c r="B36" s="9" t="s">
        <v>56</v>
      </c>
      <c r="C36" s="45" t="s">
        <v>57</v>
      </c>
      <c r="D36" s="18">
        <v>1.5</v>
      </c>
    </row>
    <row r="37" spans="2:4" ht="33">
      <c r="B37" s="9" t="s">
        <v>58</v>
      </c>
      <c r="C37" s="53" t="s">
        <v>59</v>
      </c>
      <c r="D37" s="17" t="s">
        <v>60</v>
      </c>
    </row>
    <row r="38" spans="2:4" ht="33">
      <c r="B38" s="9" t="s">
        <v>61</v>
      </c>
      <c r="C38" s="53" t="s">
        <v>62</v>
      </c>
      <c r="D38" s="17" t="s">
        <v>60</v>
      </c>
    </row>
    <row r="39" spans="2:4" ht="66">
      <c r="B39" s="9" t="s">
        <v>63</v>
      </c>
      <c r="C39" s="45" t="s">
        <v>64</v>
      </c>
      <c r="D39" s="17">
        <v>1.6</v>
      </c>
    </row>
    <row r="40" spans="2:4" ht="33">
      <c r="B40" s="11">
        <v>5</v>
      </c>
      <c r="C40" s="45" t="s">
        <v>65</v>
      </c>
      <c r="D40" s="16">
        <f>D41+D42+D43+D44</f>
        <v>7.35</v>
      </c>
    </row>
    <row r="41" spans="2:4" ht="49.5">
      <c r="B41" s="11" t="s">
        <v>66</v>
      </c>
      <c r="C41" s="54" t="s">
        <v>67</v>
      </c>
      <c r="D41" s="20">
        <v>1.9</v>
      </c>
    </row>
    <row r="42" spans="2:4" ht="49.5">
      <c r="B42" s="9" t="s">
        <v>68</v>
      </c>
      <c r="C42" s="54" t="s">
        <v>69</v>
      </c>
      <c r="D42" s="20">
        <v>1.9</v>
      </c>
    </row>
    <row r="43" spans="2:4" ht="49.5">
      <c r="B43" s="9" t="s">
        <v>70</v>
      </c>
      <c r="C43" s="45" t="s">
        <v>71</v>
      </c>
      <c r="D43" s="17">
        <v>1.8</v>
      </c>
    </row>
    <row r="44" spans="2:4" ht="49.5">
      <c r="B44" s="9" t="s">
        <v>72</v>
      </c>
      <c r="C44" s="55" t="s">
        <v>73</v>
      </c>
      <c r="D44" s="20">
        <v>1.75</v>
      </c>
    </row>
    <row r="45" spans="2:4" ht="33">
      <c r="B45" s="11">
        <v>6</v>
      </c>
      <c r="C45" s="45" t="s">
        <v>74</v>
      </c>
      <c r="D45" s="16">
        <f>D46+D47+D48+D49+D50+D51+D52+D53</f>
        <v>10.522</v>
      </c>
    </row>
    <row r="46" spans="2:4">
      <c r="B46" s="11" t="s">
        <v>75</v>
      </c>
      <c r="C46" s="56" t="s">
        <v>76</v>
      </c>
      <c r="D46" s="18">
        <v>1.35</v>
      </c>
    </row>
    <row r="47" spans="2:4" ht="33">
      <c r="B47" s="11" t="s">
        <v>77</v>
      </c>
      <c r="C47" s="54" t="s">
        <v>78</v>
      </c>
      <c r="D47" s="16">
        <v>1.5</v>
      </c>
    </row>
    <row r="48" spans="2:4" ht="33">
      <c r="B48" s="9" t="s">
        <v>79</v>
      </c>
      <c r="C48" s="54" t="s">
        <v>80</v>
      </c>
      <c r="D48" s="16">
        <v>0.9</v>
      </c>
    </row>
    <row r="49" spans="2:4" ht="33">
      <c r="B49" s="9" t="s">
        <v>81</v>
      </c>
      <c r="C49" s="56" t="s">
        <v>82</v>
      </c>
      <c r="D49" s="16">
        <v>1.4</v>
      </c>
    </row>
    <row r="50" spans="2:4">
      <c r="B50" s="9" t="s">
        <v>83</v>
      </c>
      <c r="C50" s="56" t="s">
        <v>84</v>
      </c>
      <c r="D50" s="18">
        <v>0.3</v>
      </c>
    </row>
    <row r="51" spans="2:4" ht="33">
      <c r="B51" s="9" t="s">
        <v>85</v>
      </c>
      <c r="C51" s="57" t="s">
        <v>86</v>
      </c>
      <c r="D51" s="21">
        <v>1.163</v>
      </c>
    </row>
    <row r="52" spans="2:4" ht="23.25" customHeight="1">
      <c r="B52" s="9" t="s">
        <v>87</v>
      </c>
      <c r="C52" s="57" t="s">
        <v>88</v>
      </c>
      <c r="D52" s="21">
        <v>2.7090000000000001</v>
      </c>
    </row>
    <row r="53" spans="2:4" ht="33">
      <c r="B53" s="9" t="s">
        <v>89</v>
      </c>
      <c r="C53" s="54" t="s">
        <v>90</v>
      </c>
      <c r="D53" s="16">
        <v>1.2</v>
      </c>
    </row>
    <row r="54" spans="2:4" ht="33">
      <c r="B54" s="11">
        <v>7</v>
      </c>
      <c r="C54" s="45" t="s">
        <v>91</v>
      </c>
      <c r="D54" s="16">
        <f>D55+D56+D57+D58+D59</f>
        <v>6.5</v>
      </c>
    </row>
    <row r="55" spans="2:4" ht="66">
      <c r="B55" s="9" t="s">
        <v>92</v>
      </c>
      <c r="C55" s="57" t="s">
        <v>93</v>
      </c>
      <c r="D55" s="22">
        <v>0.85</v>
      </c>
    </row>
    <row r="56" spans="2:4" ht="33">
      <c r="B56" s="9" t="s">
        <v>94</v>
      </c>
      <c r="C56" s="58" t="s">
        <v>95</v>
      </c>
      <c r="D56" s="23">
        <v>1.95</v>
      </c>
    </row>
    <row r="57" spans="2:4">
      <c r="B57" s="9" t="s">
        <v>96</v>
      </c>
      <c r="C57" s="59" t="s">
        <v>97</v>
      </c>
      <c r="D57" s="24">
        <v>1</v>
      </c>
    </row>
    <row r="58" spans="2:4">
      <c r="B58" s="9" t="s">
        <v>98</v>
      </c>
      <c r="C58" s="58" t="s">
        <v>99</v>
      </c>
      <c r="D58" s="23">
        <v>0.72</v>
      </c>
    </row>
    <row r="59" spans="2:4" ht="49.5">
      <c r="B59" s="9" t="s">
        <v>100</v>
      </c>
      <c r="C59" s="60" t="s">
        <v>101</v>
      </c>
      <c r="D59" s="25">
        <v>1.98</v>
      </c>
    </row>
    <row r="60" spans="2:4" ht="33">
      <c r="B60" s="11">
        <v>8</v>
      </c>
      <c r="C60" s="45" t="s">
        <v>102</v>
      </c>
      <c r="D60" s="16">
        <f>D61+D62+D63</f>
        <v>4.25</v>
      </c>
    </row>
    <row r="61" spans="2:4" ht="33">
      <c r="B61" s="11" t="s">
        <v>103</v>
      </c>
      <c r="C61" s="50" t="s">
        <v>104</v>
      </c>
      <c r="D61" s="16">
        <v>1.9</v>
      </c>
    </row>
    <row r="62" spans="2:4">
      <c r="B62" s="9" t="s">
        <v>105</v>
      </c>
      <c r="C62" s="50" t="s">
        <v>106</v>
      </c>
      <c r="D62" s="14">
        <v>0.74</v>
      </c>
    </row>
    <row r="63" spans="2:4" ht="49.5">
      <c r="B63" s="9" t="s">
        <v>107</v>
      </c>
      <c r="C63" s="50" t="s">
        <v>108</v>
      </c>
      <c r="D63" s="14">
        <v>1.61</v>
      </c>
    </row>
    <row r="64" spans="2:4" ht="33">
      <c r="B64" s="11">
        <v>9</v>
      </c>
      <c r="C64" s="45" t="s">
        <v>109</v>
      </c>
      <c r="D64" s="16">
        <f>D65+D66+D67+D68+D69+D70</f>
        <v>8.0100000000000016</v>
      </c>
    </row>
    <row r="65" spans="2:4" ht="33">
      <c r="B65" s="11" t="s">
        <v>110</v>
      </c>
      <c r="C65" s="61" t="s">
        <v>111</v>
      </c>
      <c r="D65" s="26">
        <v>1.77</v>
      </c>
    </row>
    <row r="66" spans="2:4" ht="33">
      <c r="B66" s="9" t="s">
        <v>112</v>
      </c>
      <c r="C66" s="45" t="s">
        <v>113</v>
      </c>
      <c r="D66" s="26">
        <v>0.8</v>
      </c>
    </row>
    <row r="67" spans="2:4" ht="33">
      <c r="B67" s="9" t="s">
        <v>114</v>
      </c>
      <c r="C67" s="61" t="s">
        <v>115</v>
      </c>
      <c r="D67" s="27">
        <v>1.65</v>
      </c>
    </row>
    <row r="68" spans="2:4" ht="49.5">
      <c r="B68" s="9" t="s">
        <v>116</v>
      </c>
      <c r="C68" s="45" t="s">
        <v>117</v>
      </c>
      <c r="D68" s="26">
        <v>2</v>
      </c>
    </row>
    <row r="69" spans="2:4" ht="33">
      <c r="B69" s="9" t="s">
        <v>118</v>
      </c>
      <c r="C69" s="62" t="s">
        <v>119</v>
      </c>
      <c r="D69" s="26">
        <v>0.79</v>
      </c>
    </row>
    <row r="70" spans="2:4" ht="49.5">
      <c r="B70" s="9" t="s">
        <v>120</v>
      </c>
      <c r="C70" s="62" t="s">
        <v>121</v>
      </c>
      <c r="D70" s="26">
        <v>1</v>
      </c>
    </row>
    <row r="71" spans="2:4" ht="33">
      <c r="B71" s="11">
        <v>10</v>
      </c>
      <c r="C71" s="45" t="s">
        <v>122</v>
      </c>
      <c r="D71" s="16">
        <f>D72+D73+D74+D76+D77+D78+D79</f>
        <v>8.0579999999999998</v>
      </c>
    </row>
    <row r="72" spans="2:4" ht="33">
      <c r="B72" s="9" t="s">
        <v>123</v>
      </c>
      <c r="C72" s="63" t="s">
        <v>124</v>
      </c>
      <c r="D72" s="17">
        <v>1.8029999999999999</v>
      </c>
    </row>
    <row r="73" spans="2:4">
      <c r="B73" s="9" t="s">
        <v>125</v>
      </c>
      <c r="C73" s="63" t="s">
        <v>126</v>
      </c>
      <c r="D73" s="17">
        <v>1.5</v>
      </c>
    </row>
    <row r="74" spans="2:4" ht="33">
      <c r="B74" s="9" t="s">
        <v>127</v>
      </c>
      <c r="C74" s="63" t="s">
        <v>128</v>
      </c>
      <c r="D74" s="17">
        <v>0.72399999999999998</v>
      </c>
    </row>
    <row r="75" spans="2:4">
      <c r="B75" s="9" t="s">
        <v>129</v>
      </c>
      <c r="C75" s="63" t="s">
        <v>130</v>
      </c>
      <c r="D75" s="17" t="s">
        <v>60</v>
      </c>
    </row>
    <row r="76" spans="2:4" ht="33">
      <c r="B76" s="9" t="s">
        <v>131</v>
      </c>
      <c r="C76" s="63" t="s">
        <v>132</v>
      </c>
      <c r="D76" s="17">
        <v>1.0309999999999999</v>
      </c>
    </row>
    <row r="77" spans="2:4" ht="33">
      <c r="B77" s="9" t="s">
        <v>133</v>
      </c>
      <c r="C77" s="63" t="s">
        <v>134</v>
      </c>
      <c r="D77" s="17">
        <v>0.6</v>
      </c>
    </row>
    <row r="78" spans="2:4" ht="49.5">
      <c r="B78" s="9" t="s">
        <v>135</v>
      </c>
      <c r="C78" s="63" t="s">
        <v>136</v>
      </c>
      <c r="D78" s="17">
        <v>1</v>
      </c>
    </row>
    <row r="79" spans="2:4" ht="66">
      <c r="B79" s="11" t="s">
        <v>137</v>
      </c>
      <c r="C79" s="63" t="s">
        <v>138</v>
      </c>
      <c r="D79" s="17">
        <v>1.4</v>
      </c>
    </row>
    <row r="80" spans="2:4" ht="33">
      <c r="B80" s="11">
        <v>11</v>
      </c>
      <c r="C80" s="45" t="s">
        <v>139</v>
      </c>
      <c r="D80" s="16">
        <f>D81+D82+D83+D84+D85+D86+D87</f>
        <v>8.0330000000000013</v>
      </c>
    </row>
    <row r="81" spans="2:4" ht="33">
      <c r="B81" s="9" t="s">
        <v>140</v>
      </c>
      <c r="C81" s="64" t="s">
        <v>141</v>
      </c>
      <c r="D81" s="17">
        <v>1.823</v>
      </c>
    </row>
    <row r="82" spans="2:4" ht="33">
      <c r="B82" s="9" t="s">
        <v>142</v>
      </c>
      <c r="C82" s="65" t="s">
        <v>143</v>
      </c>
      <c r="D82" s="28">
        <v>0.68500000000000005</v>
      </c>
    </row>
    <row r="83" spans="2:4">
      <c r="B83" s="9" t="s">
        <v>144</v>
      </c>
      <c r="C83" s="64" t="s">
        <v>145</v>
      </c>
      <c r="D83" s="17">
        <v>0.6</v>
      </c>
    </row>
    <row r="84" spans="2:4" ht="33">
      <c r="B84" s="9" t="s">
        <v>146</v>
      </c>
      <c r="C84" s="64" t="s">
        <v>147</v>
      </c>
      <c r="D84" s="17">
        <v>1.885</v>
      </c>
    </row>
    <row r="85" spans="2:4" ht="33">
      <c r="B85" s="9" t="s">
        <v>148</v>
      </c>
      <c r="C85" s="64" t="s">
        <v>149</v>
      </c>
      <c r="D85" s="17">
        <v>1</v>
      </c>
    </row>
    <row r="86" spans="2:4" ht="33">
      <c r="B86" s="9" t="s">
        <v>150</v>
      </c>
      <c r="C86" s="60" t="s">
        <v>151</v>
      </c>
      <c r="D86" s="17">
        <v>1.04</v>
      </c>
    </row>
    <row r="87" spans="2:4">
      <c r="B87" s="11" t="s">
        <v>152</v>
      </c>
      <c r="C87" s="64" t="s">
        <v>153</v>
      </c>
      <c r="D87" s="17">
        <v>1</v>
      </c>
    </row>
    <row r="88" spans="2:4" s="29" customFormat="1" ht="33">
      <c r="B88" s="11">
        <v>12</v>
      </c>
      <c r="C88" s="45" t="s">
        <v>154</v>
      </c>
      <c r="D88" s="16">
        <f>D89+D90+D91+D92+D93+D94+D95+D96+D97+D98</f>
        <v>15.75</v>
      </c>
    </row>
    <row r="89" spans="2:4" s="29" customFormat="1" ht="33">
      <c r="B89" s="9" t="s">
        <v>155</v>
      </c>
      <c r="C89" s="38" t="s">
        <v>156</v>
      </c>
      <c r="D89" s="16">
        <v>1.5</v>
      </c>
    </row>
    <row r="90" spans="2:4" s="29" customFormat="1" ht="33">
      <c r="B90" s="9" t="s">
        <v>157</v>
      </c>
      <c r="C90" s="38" t="s">
        <v>158</v>
      </c>
      <c r="D90" s="17">
        <v>1.5</v>
      </c>
    </row>
    <row r="91" spans="2:4" s="29" customFormat="1" ht="33">
      <c r="B91" s="9" t="s">
        <v>159</v>
      </c>
      <c r="C91" s="38" t="s">
        <v>160</v>
      </c>
      <c r="D91" s="17">
        <v>1.17</v>
      </c>
    </row>
    <row r="92" spans="2:4" s="29" customFormat="1" ht="33">
      <c r="B92" s="9" t="s">
        <v>161</v>
      </c>
      <c r="C92" s="38" t="s">
        <v>162</v>
      </c>
      <c r="D92" s="17">
        <v>0.93</v>
      </c>
    </row>
    <row r="93" spans="2:4" s="29" customFormat="1" ht="33">
      <c r="B93" s="9" t="s">
        <v>163</v>
      </c>
      <c r="C93" s="38" t="s">
        <v>164</v>
      </c>
      <c r="D93" s="17">
        <v>4</v>
      </c>
    </row>
    <row r="94" spans="2:4" s="29" customFormat="1" ht="33">
      <c r="B94" s="9" t="s">
        <v>165</v>
      </c>
      <c r="C94" s="38" t="s">
        <v>166</v>
      </c>
      <c r="D94" s="17">
        <v>1.5</v>
      </c>
    </row>
    <row r="95" spans="2:4" s="29" customFormat="1" ht="33">
      <c r="B95" s="9" t="s">
        <v>167</v>
      </c>
      <c r="C95" s="38" t="s">
        <v>168</v>
      </c>
      <c r="D95" s="17">
        <v>0.75</v>
      </c>
    </row>
    <row r="96" spans="2:4" s="29" customFormat="1">
      <c r="B96" s="9" t="s">
        <v>169</v>
      </c>
      <c r="C96" s="38" t="s">
        <v>170</v>
      </c>
      <c r="D96" s="17">
        <v>1.9</v>
      </c>
    </row>
    <row r="97" spans="2:4" s="29" customFormat="1" ht="66">
      <c r="B97" s="9" t="s">
        <v>171</v>
      </c>
      <c r="C97" s="38" t="s">
        <v>172</v>
      </c>
      <c r="D97" s="17">
        <v>1.25</v>
      </c>
    </row>
    <row r="98" spans="2:4" s="29" customFormat="1" ht="66">
      <c r="B98" s="9" t="s">
        <v>173</v>
      </c>
      <c r="C98" s="38" t="s">
        <v>174</v>
      </c>
      <c r="D98" s="17">
        <v>1.25</v>
      </c>
    </row>
    <row r="99" spans="2:4" ht="33">
      <c r="B99" s="11">
        <v>13</v>
      </c>
      <c r="C99" s="45" t="s">
        <v>175</v>
      </c>
      <c r="D99" s="16">
        <f>D100+D101+D102+D103+D104+D105+D106+D107+D108</f>
        <v>12.840000000000002</v>
      </c>
    </row>
    <row r="100" spans="2:4" ht="33">
      <c r="B100" s="11" t="s">
        <v>176</v>
      </c>
      <c r="C100" s="45" t="s">
        <v>177</v>
      </c>
      <c r="D100" s="30">
        <v>1.19</v>
      </c>
    </row>
    <row r="101" spans="2:4" ht="33">
      <c r="B101" s="9" t="s">
        <v>178</v>
      </c>
      <c r="C101" s="49" t="s">
        <v>179</v>
      </c>
      <c r="D101" s="13">
        <v>1.994</v>
      </c>
    </row>
    <row r="102" spans="2:4" ht="33">
      <c r="B102" s="9" t="s">
        <v>180</v>
      </c>
      <c r="C102" s="49" t="s">
        <v>181</v>
      </c>
      <c r="D102" s="30">
        <v>0.4</v>
      </c>
    </row>
    <row r="103" spans="2:4" ht="33">
      <c r="B103" s="9" t="s">
        <v>182</v>
      </c>
      <c r="C103" s="49" t="s">
        <v>183</v>
      </c>
      <c r="D103" s="13">
        <v>1.45</v>
      </c>
    </row>
    <row r="104" spans="2:4">
      <c r="B104" s="9" t="s">
        <v>184</v>
      </c>
      <c r="C104" s="45" t="s">
        <v>185</v>
      </c>
      <c r="D104" s="13">
        <v>1.911</v>
      </c>
    </row>
    <row r="105" spans="2:4" ht="33">
      <c r="B105" s="9" t="s">
        <v>186</v>
      </c>
      <c r="C105" s="45" t="s">
        <v>187</v>
      </c>
      <c r="D105" s="13">
        <v>1</v>
      </c>
    </row>
    <row r="106" spans="2:4" ht="54.75" customHeight="1">
      <c r="B106" s="9" t="s">
        <v>188</v>
      </c>
      <c r="C106" s="49" t="s">
        <v>189</v>
      </c>
      <c r="D106" s="13">
        <v>1.3</v>
      </c>
    </row>
    <row r="107" spans="2:4" ht="66">
      <c r="B107" s="9" t="s">
        <v>190</v>
      </c>
      <c r="C107" s="45" t="s">
        <v>191</v>
      </c>
      <c r="D107" s="30">
        <v>0.59499999999999997</v>
      </c>
    </row>
    <row r="108" spans="2:4" ht="56.25" customHeight="1">
      <c r="B108" s="9" t="s">
        <v>192</v>
      </c>
      <c r="C108" s="45" t="s">
        <v>193</v>
      </c>
      <c r="D108" s="13">
        <v>3</v>
      </c>
    </row>
    <row r="109" spans="2:4" ht="33">
      <c r="B109" s="11">
        <v>14</v>
      </c>
      <c r="C109" s="45" t="s">
        <v>194</v>
      </c>
      <c r="D109" s="16">
        <f>D110+D111+D112+D113+D114+D115+D116+D118+D117</f>
        <v>10.950000000000001</v>
      </c>
    </row>
    <row r="110" spans="2:4" ht="49.5">
      <c r="B110" s="9" t="s">
        <v>195</v>
      </c>
      <c r="C110" s="66" t="s">
        <v>196</v>
      </c>
      <c r="D110" s="31">
        <v>1.4</v>
      </c>
    </row>
    <row r="111" spans="2:4">
      <c r="B111" s="12" t="s">
        <v>197</v>
      </c>
      <c r="C111" s="66" t="s">
        <v>198</v>
      </c>
      <c r="D111" s="31">
        <v>1</v>
      </c>
    </row>
    <row r="112" spans="2:4">
      <c r="B112" s="9" t="s">
        <v>199</v>
      </c>
      <c r="C112" s="66" t="s">
        <v>200</v>
      </c>
      <c r="D112" s="31">
        <v>1.5</v>
      </c>
    </row>
    <row r="113" spans="2:4">
      <c r="B113" s="9" t="s">
        <v>201</v>
      </c>
      <c r="C113" s="66" t="s">
        <v>202</v>
      </c>
      <c r="D113" s="31">
        <v>0.8</v>
      </c>
    </row>
    <row r="114" spans="2:4" ht="66">
      <c r="B114" s="9" t="s">
        <v>203</v>
      </c>
      <c r="C114" s="66" t="s">
        <v>204</v>
      </c>
      <c r="D114" s="31">
        <v>2</v>
      </c>
    </row>
    <row r="115" spans="2:4" ht="66">
      <c r="B115" s="9" t="s">
        <v>205</v>
      </c>
      <c r="C115" s="66" t="s">
        <v>206</v>
      </c>
      <c r="D115" s="31">
        <v>1.1000000000000001</v>
      </c>
    </row>
    <row r="116" spans="2:4" ht="66">
      <c r="B116" s="9" t="s">
        <v>207</v>
      </c>
      <c r="C116" s="67" t="s">
        <v>208</v>
      </c>
      <c r="D116" s="31">
        <v>2</v>
      </c>
    </row>
    <row r="117" spans="2:4" ht="66">
      <c r="B117" s="9" t="s">
        <v>209</v>
      </c>
      <c r="C117" s="66" t="s">
        <v>210</v>
      </c>
      <c r="D117" s="31">
        <v>0.8</v>
      </c>
    </row>
    <row r="118" spans="2:4" ht="66">
      <c r="B118" s="9" t="s">
        <v>211</v>
      </c>
      <c r="C118" s="66" t="s">
        <v>212</v>
      </c>
      <c r="D118" s="31">
        <v>0.35</v>
      </c>
    </row>
    <row r="119" spans="2:4" ht="33">
      <c r="B119" s="11">
        <v>15</v>
      </c>
      <c r="C119" s="45" t="s">
        <v>213</v>
      </c>
      <c r="D119" s="16">
        <f>D120+D121+D122+D123+D124+D125</f>
        <v>9.6000000000000014</v>
      </c>
    </row>
    <row r="120" spans="2:4" ht="33">
      <c r="B120" s="9" t="s">
        <v>214</v>
      </c>
      <c r="C120" s="45" t="s">
        <v>215</v>
      </c>
      <c r="D120" s="13">
        <v>1.6</v>
      </c>
    </row>
    <row r="121" spans="2:4" ht="33">
      <c r="B121" s="11" t="s">
        <v>216</v>
      </c>
      <c r="C121" s="45" t="s">
        <v>217</v>
      </c>
      <c r="D121" s="13">
        <v>0.8</v>
      </c>
    </row>
    <row r="122" spans="2:4" ht="33">
      <c r="B122" s="9" t="s">
        <v>218</v>
      </c>
      <c r="C122" s="49" t="s">
        <v>219</v>
      </c>
      <c r="D122" s="13">
        <v>3.5</v>
      </c>
    </row>
    <row r="123" spans="2:4">
      <c r="B123" s="9" t="s">
        <v>220</v>
      </c>
      <c r="C123" s="45" t="s">
        <v>221</v>
      </c>
      <c r="D123" s="13">
        <v>1.7</v>
      </c>
    </row>
    <row r="124" spans="2:4" ht="33">
      <c r="B124" s="9" t="s">
        <v>222</v>
      </c>
      <c r="C124" s="68" t="s">
        <v>223</v>
      </c>
      <c r="D124" s="30">
        <v>1</v>
      </c>
    </row>
    <row r="125" spans="2:4" ht="33">
      <c r="B125" s="9" t="s">
        <v>224</v>
      </c>
      <c r="C125" s="45" t="s">
        <v>225</v>
      </c>
      <c r="D125" s="30">
        <v>1</v>
      </c>
    </row>
    <row r="126" spans="2:4" ht="33">
      <c r="B126" s="11">
        <v>16</v>
      </c>
      <c r="C126" s="45" t="s">
        <v>226</v>
      </c>
      <c r="D126" s="16">
        <f>D127+D128+D129+D130+D131</f>
        <v>9.91</v>
      </c>
    </row>
    <row r="127" spans="2:4" ht="33">
      <c r="B127" s="9" t="s">
        <v>227</v>
      </c>
      <c r="C127" s="69" t="s">
        <v>228</v>
      </c>
      <c r="D127" s="32">
        <f>1.03</f>
        <v>1.03</v>
      </c>
    </row>
    <row r="128" spans="2:4" ht="33">
      <c r="B128" s="11" t="s">
        <v>229</v>
      </c>
      <c r="C128" s="70" t="s">
        <v>230</v>
      </c>
      <c r="D128" s="32">
        <f>16.028-14.728</f>
        <v>1.2999999999999989</v>
      </c>
    </row>
    <row r="129" spans="2:4" ht="33">
      <c r="B129" s="9" t="s">
        <v>231</v>
      </c>
      <c r="C129" s="71" t="s">
        <v>232</v>
      </c>
      <c r="D129" s="32">
        <f>3.2</f>
        <v>3.2</v>
      </c>
    </row>
    <row r="130" spans="2:4" ht="33">
      <c r="B130" s="9" t="s">
        <v>233</v>
      </c>
      <c r="C130" s="70" t="s">
        <v>234</v>
      </c>
      <c r="D130" s="32">
        <v>2.4</v>
      </c>
    </row>
    <row r="131" spans="2:4" ht="33">
      <c r="B131" s="33" t="s">
        <v>235</v>
      </c>
      <c r="C131" s="71" t="s">
        <v>236</v>
      </c>
      <c r="D131" s="32">
        <v>1.98</v>
      </c>
    </row>
    <row r="132" spans="2:4" ht="33">
      <c r="B132" s="11">
        <v>17</v>
      </c>
      <c r="C132" s="45" t="s">
        <v>237</v>
      </c>
      <c r="D132" s="35">
        <f>D133+D134+D135</f>
        <v>6.3949999999999996</v>
      </c>
    </row>
    <row r="133" spans="2:4" ht="33">
      <c r="B133" s="9" t="s">
        <v>238</v>
      </c>
      <c r="C133" s="72" t="s">
        <v>239</v>
      </c>
      <c r="D133" s="34">
        <v>2.0249999999999999</v>
      </c>
    </row>
    <row r="134" spans="2:4" ht="33">
      <c r="B134" s="9" t="s">
        <v>240</v>
      </c>
      <c r="C134" s="73" t="s">
        <v>241</v>
      </c>
      <c r="D134" s="34">
        <v>2.77</v>
      </c>
    </row>
    <row r="135" spans="2:4" ht="33">
      <c r="B135" s="9" t="s">
        <v>242</v>
      </c>
      <c r="C135" s="45" t="s">
        <v>243</v>
      </c>
      <c r="D135" s="25">
        <v>1.6</v>
      </c>
    </row>
    <row r="136" spans="2:4" ht="33">
      <c r="B136" s="11">
        <v>18</v>
      </c>
      <c r="C136" s="45" t="s">
        <v>244</v>
      </c>
      <c r="D136" s="16">
        <f>D137+D138+D140</f>
        <v>6.26</v>
      </c>
    </row>
    <row r="137" spans="2:4" ht="49.5">
      <c r="B137" s="9" t="s">
        <v>245</v>
      </c>
      <c r="C137" s="56" t="s">
        <v>246</v>
      </c>
      <c r="D137" s="35">
        <v>1.9</v>
      </c>
    </row>
    <row r="138" spans="2:4" ht="49.5">
      <c r="B138" s="9" t="s">
        <v>247</v>
      </c>
      <c r="C138" s="56" t="s">
        <v>248</v>
      </c>
      <c r="D138" s="35">
        <v>1.56</v>
      </c>
    </row>
    <row r="139" spans="2:4" ht="49.5">
      <c r="B139" s="9" t="s">
        <v>249</v>
      </c>
      <c r="C139" s="56" t="s">
        <v>250</v>
      </c>
      <c r="D139" s="35" t="s">
        <v>60</v>
      </c>
    </row>
    <row r="140" spans="2:4" ht="49.5">
      <c r="B140" s="9" t="s">
        <v>251</v>
      </c>
      <c r="C140" s="61" t="s">
        <v>252</v>
      </c>
      <c r="D140" s="35">
        <v>2.8</v>
      </c>
    </row>
    <row r="141" spans="2:4" ht="33">
      <c r="B141" s="11">
        <v>19</v>
      </c>
      <c r="C141" s="45" t="s">
        <v>253</v>
      </c>
      <c r="D141" s="16">
        <f>D142+D143+D144+D145+D146+D147</f>
        <v>7.1999999999999993</v>
      </c>
    </row>
    <row r="142" spans="2:4" ht="33">
      <c r="B142" s="9" t="s">
        <v>254</v>
      </c>
      <c r="C142" s="45" t="s">
        <v>255</v>
      </c>
      <c r="D142" s="13">
        <v>1</v>
      </c>
    </row>
    <row r="143" spans="2:4" ht="33">
      <c r="B143" s="9" t="s">
        <v>256</v>
      </c>
      <c r="C143" s="45" t="s">
        <v>257</v>
      </c>
      <c r="D143" s="13">
        <v>1.3</v>
      </c>
    </row>
    <row r="144" spans="2:4" ht="33">
      <c r="B144" s="9" t="s">
        <v>258</v>
      </c>
      <c r="C144" s="45" t="s">
        <v>259</v>
      </c>
      <c r="D144" s="13">
        <v>1.9</v>
      </c>
    </row>
    <row r="145" spans="2:4" ht="33">
      <c r="B145" s="9" t="s">
        <v>260</v>
      </c>
      <c r="C145" s="60" t="s">
        <v>261</v>
      </c>
      <c r="D145" s="13">
        <v>1</v>
      </c>
    </row>
    <row r="146" spans="2:4" ht="33">
      <c r="B146" s="9" t="s">
        <v>262</v>
      </c>
      <c r="C146" s="60" t="s">
        <v>263</v>
      </c>
      <c r="D146" s="13">
        <v>1</v>
      </c>
    </row>
    <row r="147" spans="2:4" ht="33">
      <c r="B147" s="9" t="s">
        <v>264</v>
      </c>
      <c r="C147" s="74" t="s">
        <v>265</v>
      </c>
      <c r="D147" s="36">
        <v>1</v>
      </c>
    </row>
    <row r="148" spans="2:4" ht="33">
      <c r="B148" s="9" t="s">
        <v>266</v>
      </c>
      <c r="C148" s="45" t="s">
        <v>267</v>
      </c>
      <c r="D148" s="17">
        <f>D149+D150+D151+D152</f>
        <v>6</v>
      </c>
    </row>
    <row r="149" spans="2:4" ht="49.5">
      <c r="B149" s="9" t="s">
        <v>268</v>
      </c>
      <c r="C149" s="45" t="s">
        <v>269</v>
      </c>
      <c r="D149" s="16">
        <v>2.2000000000000002</v>
      </c>
    </row>
    <row r="150" spans="2:4" ht="33">
      <c r="B150" s="9" t="s">
        <v>270</v>
      </c>
      <c r="C150" s="45" t="s">
        <v>271</v>
      </c>
      <c r="D150" s="37">
        <v>1.5</v>
      </c>
    </row>
    <row r="151" spans="2:4" ht="54.75" customHeight="1">
      <c r="B151" s="9" t="s">
        <v>272</v>
      </c>
      <c r="C151" s="75" t="s">
        <v>273</v>
      </c>
      <c r="D151" s="16">
        <v>1.3</v>
      </c>
    </row>
    <row r="152" spans="2:4" ht="54.75" customHeight="1">
      <c r="B152" s="9" t="s">
        <v>274</v>
      </c>
      <c r="C152" s="45" t="s">
        <v>275</v>
      </c>
      <c r="D152" s="16">
        <v>1</v>
      </c>
    </row>
    <row r="153" spans="2:4" ht="33">
      <c r="B153" s="9" t="s">
        <v>276</v>
      </c>
      <c r="C153" s="45" t="s">
        <v>277</v>
      </c>
      <c r="D153" s="16">
        <f>D154+D156+D157+D158+D159+D160+D161+D162</f>
        <v>6.6</v>
      </c>
    </row>
    <row r="154" spans="2:4" ht="33">
      <c r="B154" s="9" t="s">
        <v>278</v>
      </c>
      <c r="C154" s="76" t="s">
        <v>279</v>
      </c>
      <c r="D154" s="26">
        <v>0.64</v>
      </c>
    </row>
    <row r="155" spans="2:4" ht="33">
      <c r="B155" s="9" t="s">
        <v>280</v>
      </c>
      <c r="C155" s="76" t="s">
        <v>281</v>
      </c>
      <c r="D155" s="16" t="s">
        <v>60</v>
      </c>
    </row>
    <row r="156" spans="2:4" ht="33">
      <c r="B156" s="9" t="s">
        <v>282</v>
      </c>
      <c r="C156" s="45" t="s">
        <v>283</v>
      </c>
      <c r="D156" s="26">
        <v>0.999</v>
      </c>
    </row>
    <row r="157" spans="2:4" ht="49.5">
      <c r="B157" s="9" t="s">
        <v>284</v>
      </c>
      <c r="C157" s="76" t="s">
        <v>285</v>
      </c>
      <c r="D157" s="26">
        <v>1.1259999999999999</v>
      </c>
    </row>
    <row r="158" spans="2:4" ht="33">
      <c r="B158" s="9" t="s">
        <v>286</v>
      </c>
      <c r="C158" s="45" t="s">
        <v>287</v>
      </c>
      <c r="D158" s="26">
        <v>0.53</v>
      </c>
    </row>
    <row r="159" spans="2:4" ht="33">
      <c r="B159" s="9" t="s">
        <v>288</v>
      </c>
      <c r="C159" s="76" t="s">
        <v>289</v>
      </c>
      <c r="D159" s="26">
        <v>0.53500000000000003</v>
      </c>
    </row>
    <row r="160" spans="2:4" ht="33">
      <c r="B160" s="9" t="s">
        <v>290</v>
      </c>
      <c r="C160" s="76" t="s">
        <v>291</v>
      </c>
      <c r="D160" s="26">
        <v>1.17</v>
      </c>
    </row>
    <row r="161" spans="2:4">
      <c r="B161" s="9" t="s">
        <v>292</v>
      </c>
      <c r="C161" s="76" t="s">
        <v>293</v>
      </c>
      <c r="D161" s="26">
        <v>0.8</v>
      </c>
    </row>
    <row r="162" spans="2:4" ht="66">
      <c r="B162" s="9" t="s">
        <v>294</v>
      </c>
      <c r="C162" s="45" t="s">
        <v>295</v>
      </c>
      <c r="D162" s="26">
        <v>0.8</v>
      </c>
    </row>
    <row r="163" spans="2:4">
      <c r="B163" s="9" t="s">
        <v>296</v>
      </c>
      <c r="C163" s="38" t="s">
        <v>297</v>
      </c>
      <c r="D163" s="16" t="s">
        <v>60</v>
      </c>
    </row>
    <row r="164" spans="2:4">
      <c r="B164" s="39"/>
      <c r="C164" s="39"/>
      <c r="D164" s="39"/>
    </row>
    <row r="165" spans="2:4">
      <c r="B165" s="40"/>
      <c r="C165" s="41"/>
      <c r="D165" s="42"/>
    </row>
    <row r="167" spans="2:4">
      <c r="B167" s="43"/>
      <c r="C167" s="44"/>
    </row>
  </sheetData>
  <mergeCells count="5">
    <mergeCell ref="B2:D2"/>
    <mergeCell ref="B3:D3"/>
    <mergeCell ref="B5:B6"/>
    <mergeCell ref="C5:C6"/>
    <mergeCell ref="D5:D6"/>
  </mergeCells>
  <pageMargins left="0.78740157480314965" right="0.39370078740157483" top="0.74803149606299213" bottom="0.59055118110236227" header="0" footer="0"/>
  <pageSetup paperSize="9" scale="62" fitToHeight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66"/>
  <sheetViews>
    <sheetView tabSelected="1" topLeftCell="A59" workbookViewId="0">
      <selection activeCell="H65" sqref="H65"/>
    </sheetView>
  </sheetViews>
  <sheetFormatPr defaultRowHeight="15.75"/>
  <cols>
    <col min="1" max="1" width="7.5" customWidth="1"/>
    <col min="3" max="3" width="38" customWidth="1"/>
  </cols>
  <sheetData>
    <row r="2" spans="2:4" ht="19.5">
      <c r="B2" s="95" t="s">
        <v>0</v>
      </c>
    </row>
    <row r="3" spans="2:4" ht="66.75" customHeight="1">
      <c r="B3" s="104" t="s">
        <v>355</v>
      </c>
      <c r="C3" s="104"/>
      <c r="D3" s="104"/>
    </row>
    <row r="6" spans="2:4" ht="49.5">
      <c r="B6" s="96" t="s">
        <v>2</v>
      </c>
      <c r="C6" s="96" t="s">
        <v>3</v>
      </c>
      <c r="D6" s="96" t="s">
        <v>4</v>
      </c>
    </row>
    <row r="7" spans="2:4" ht="16.5">
      <c r="B7" s="96">
        <v>1</v>
      </c>
      <c r="C7" s="96">
        <v>2</v>
      </c>
      <c r="D7" s="96">
        <v>3</v>
      </c>
    </row>
    <row r="8" spans="2:4" ht="49.5">
      <c r="B8" s="97"/>
      <c r="C8" s="98" t="s">
        <v>356</v>
      </c>
      <c r="D8" s="96">
        <v>40.796999999999997</v>
      </c>
    </row>
    <row r="9" spans="2:4" ht="33">
      <c r="B9" s="96">
        <v>1</v>
      </c>
      <c r="C9" s="98" t="s">
        <v>6</v>
      </c>
      <c r="D9" s="96">
        <v>1.2</v>
      </c>
    </row>
    <row r="10" spans="2:4" ht="33">
      <c r="B10" s="105" t="s">
        <v>395</v>
      </c>
      <c r="C10" s="98" t="s">
        <v>357</v>
      </c>
      <c r="D10" s="96">
        <v>1.2</v>
      </c>
    </row>
    <row r="11" spans="2:4" ht="33">
      <c r="B11" s="96">
        <v>2</v>
      </c>
      <c r="C11" s="98" t="s">
        <v>19</v>
      </c>
      <c r="D11" s="96">
        <v>2.2999999999999998</v>
      </c>
    </row>
    <row r="12" spans="2:4" ht="49.5">
      <c r="B12" s="105" t="s">
        <v>396</v>
      </c>
      <c r="C12" s="98" t="s">
        <v>358</v>
      </c>
      <c r="D12" s="96"/>
    </row>
    <row r="13" spans="2:4" ht="49.5">
      <c r="B13" s="105" t="s">
        <v>397</v>
      </c>
      <c r="C13" s="98" t="s">
        <v>359</v>
      </c>
      <c r="D13" s="96"/>
    </row>
    <row r="14" spans="2:4" ht="33">
      <c r="B14" s="105" t="s">
        <v>398</v>
      </c>
      <c r="C14" s="98" t="s">
        <v>360</v>
      </c>
      <c r="D14" s="96">
        <v>1.5</v>
      </c>
    </row>
    <row r="15" spans="2:4" ht="49.5">
      <c r="B15" s="105" t="s">
        <v>399</v>
      </c>
      <c r="C15" s="98" t="s">
        <v>361</v>
      </c>
      <c r="D15" s="96">
        <v>0.8</v>
      </c>
    </row>
    <row r="16" spans="2:4" ht="33">
      <c r="B16" s="96">
        <v>3</v>
      </c>
      <c r="C16" s="98" t="s">
        <v>32</v>
      </c>
      <c r="D16" s="96">
        <v>1.4850000000000001</v>
      </c>
    </row>
    <row r="17" spans="2:4" ht="66">
      <c r="B17" s="105" t="s">
        <v>400</v>
      </c>
      <c r="C17" s="98" t="s">
        <v>362</v>
      </c>
      <c r="D17" s="96">
        <v>1.4850000000000001</v>
      </c>
    </row>
    <row r="18" spans="2:4" ht="33">
      <c r="B18" s="96">
        <v>4</v>
      </c>
      <c r="C18" s="98" t="s">
        <v>41</v>
      </c>
      <c r="D18" s="96">
        <v>2.1800000000000002</v>
      </c>
    </row>
    <row r="19" spans="2:4" ht="33">
      <c r="B19" s="105" t="s">
        <v>401</v>
      </c>
      <c r="C19" s="98" t="s">
        <v>363</v>
      </c>
      <c r="D19" s="96">
        <v>1.1000000000000001</v>
      </c>
    </row>
    <row r="20" spans="2:4" ht="49.5">
      <c r="B20" s="105" t="s">
        <v>402</v>
      </c>
      <c r="C20" s="98" t="s">
        <v>364</v>
      </c>
      <c r="D20" s="96">
        <v>1.08</v>
      </c>
    </row>
    <row r="21" spans="2:4" ht="33">
      <c r="B21" s="96">
        <v>5</v>
      </c>
      <c r="C21" s="98" t="s">
        <v>65</v>
      </c>
      <c r="D21" s="96">
        <v>1.45</v>
      </c>
    </row>
    <row r="22" spans="2:4" ht="115.5">
      <c r="B22" s="105" t="s">
        <v>403</v>
      </c>
      <c r="C22" s="98" t="s">
        <v>365</v>
      </c>
      <c r="D22" s="96">
        <v>1.45</v>
      </c>
    </row>
    <row r="23" spans="2:4" ht="33">
      <c r="B23" s="96">
        <v>6</v>
      </c>
      <c r="C23" s="98" t="s">
        <v>74</v>
      </c>
      <c r="D23" s="96">
        <v>2.605</v>
      </c>
    </row>
    <row r="24" spans="2:4" ht="33">
      <c r="B24" s="105" t="s">
        <v>404</v>
      </c>
      <c r="C24" s="98" t="s">
        <v>366</v>
      </c>
      <c r="D24" s="96">
        <v>1.1499999999999999</v>
      </c>
    </row>
    <row r="25" spans="2:4" ht="82.5">
      <c r="B25" s="105" t="s">
        <v>405</v>
      </c>
      <c r="C25" s="98" t="s">
        <v>367</v>
      </c>
      <c r="D25" s="96">
        <v>1.4550000000000001</v>
      </c>
    </row>
    <row r="26" spans="2:4" ht="33">
      <c r="B26" s="96">
        <v>7</v>
      </c>
      <c r="C26" s="98" t="s">
        <v>91</v>
      </c>
      <c r="D26" s="96">
        <v>1.7</v>
      </c>
    </row>
    <row r="27" spans="2:4" ht="66">
      <c r="B27" s="105" t="s">
        <v>92</v>
      </c>
      <c r="C27" s="98" t="s">
        <v>368</v>
      </c>
      <c r="D27" s="96">
        <v>1.7</v>
      </c>
    </row>
    <row r="28" spans="2:4" ht="33">
      <c r="B28" s="96">
        <v>8</v>
      </c>
      <c r="C28" s="98" t="s">
        <v>102</v>
      </c>
      <c r="D28" s="96">
        <v>1.5</v>
      </c>
    </row>
    <row r="29" spans="2:4" ht="33">
      <c r="B29" s="105" t="s">
        <v>406</v>
      </c>
      <c r="C29" s="98" t="s">
        <v>369</v>
      </c>
      <c r="D29" s="96">
        <v>1.5</v>
      </c>
    </row>
    <row r="30" spans="2:4" ht="33">
      <c r="B30" s="96">
        <v>9</v>
      </c>
      <c r="C30" s="98" t="s">
        <v>109</v>
      </c>
      <c r="D30" s="96">
        <v>1.21</v>
      </c>
    </row>
    <row r="31" spans="2:4" ht="49.5">
      <c r="B31" s="105" t="s">
        <v>407</v>
      </c>
      <c r="C31" s="98" t="s">
        <v>370</v>
      </c>
      <c r="D31" s="96">
        <v>1.21</v>
      </c>
    </row>
    <row r="32" spans="2:4" ht="33">
      <c r="B32" s="96">
        <v>10</v>
      </c>
      <c r="C32" s="98" t="s">
        <v>122</v>
      </c>
      <c r="D32" s="96">
        <v>1.226</v>
      </c>
    </row>
    <row r="33" spans="2:4" ht="33">
      <c r="B33" s="105" t="s">
        <v>123</v>
      </c>
      <c r="C33" s="98" t="s">
        <v>371</v>
      </c>
      <c r="D33" s="96">
        <v>1.226</v>
      </c>
    </row>
    <row r="34" spans="2:4" ht="33">
      <c r="B34" s="96">
        <v>11</v>
      </c>
      <c r="C34" s="98" t="s">
        <v>139</v>
      </c>
      <c r="D34" s="96">
        <v>1.2569999999999999</v>
      </c>
    </row>
    <row r="35" spans="2:4" ht="49.5">
      <c r="B35" s="105" t="s">
        <v>140</v>
      </c>
      <c r="C35" s="98" t="s">
        <v>372</v>
      </c>
      <c r="D35" s="96">
        <v>1.2569999999999999</v>
      </c>
    </row>
    <row r="36" spans="2:4" ht="33">
      <c r="B36" s="96">
        <v>12</v>
      </c>
      <c r="C36" s="98" t="s">
        <v>154</v>
      </c>
      <c r="D36" s="96">
        <v>3.12</v>
      </c>
    </row>
    <row r="37" spans="2:4" ht="33">
      <c r="B37" s="105" t="s">
        <v>155</v>
      </c>
      <c r="C37" s="98" t="s">
        <v>373</v>
      </c>
      <c r="D37" s="96">
        <v>1.3</v>
      </c>
    </row>
    <row r="38" spans="2:4" ht="49.5">
      <c r="B38" s="105" t="s">
        <v>157</v>
      </c>
      <c r="C38" s="98" t="s">
        <v>374</v>
      </c>
      <c r="D38" s="96">
        <v>1.32</v>
      </c>
    </row>
    <row r="39" spans="2:4" ht="33">
      <c r="B39" s="105" t="s">
        <v>159</v>
      </c>
      <c r="C39" s="98" t="s">
        <v>375</v>
      </c>
      <c r="D39" s="96">
        <v>0.5</v>
      </c>
    </row>
    <row r="40" spans="2:4" ht="33">
      <c r="B40" s="96">
        <v>13</v>
      </c>
      <c r="C40" s="98" t="s">
        <v>175</v>
      </c>
      <c r="D40" s="96">
        <v>2.75</v>
      </c>
    </row>
    <row r="41" spans="2:4" ht="33">
      <c r="B41" s="105" t="s">
        <v>408</v>
      </c>
      <c r="C41" s="98" t="s">
        <v>376</v>
      </c>
      <c r="D41" s="96">
        <v>0.9</v>
      </c>
    </row>
    <row r="42" spans="2:4" ht="66">
      <c r="B42" s="105" t="s">
        <v>178</v>
      </c>
      <c r="C42" s="98" t="s">
        <v>377</v>
      </c>
      <c r="D42" s="96">
        <v>0.75</v>
      </c>
    </row>
    <row r="43" spans="2:4" ht="66">
      <c r="B43" s="105" t="s">
        <v>180</v>
      </c>
      <c r="C43" s="98" t="s">
        <v>378</v>
      </c>
      <c r="D43" s="96">
        <v>1.1000000000000001</v>
      </c>
    </row>
    <row r="44" spans="2:4" ht="33">
      <c r="B44" s="105">
        <v>14</v>
      </c>
      <c r="C44" s="98" t="s">
        <v>194</v>
      </c>
      <c r="D44" s="96">
        <v>1.6</v>
      </c>
    </row>
    <row r="45" spans="2:4" ht="33">
      <c r="B45" s="105" t="s">
        <v>195</v>
      </c>
      <c r="C45" s="98" t="s">
        <v>379</v>
      </c>
      <c r="D45" s="96">
        <v>0.6</v>
      </c>
    </row>
    <row r="46" spans="2:4" ht="50.25" customHeight="1">
      <c r="B46" s="105" t="s">
        <v>409</v>
      </c>
      <c r="C46" s="98" t="s">
        <v>380</v>
      </c>
      <c r="D46" s="96">
        <v>1</v>
      </c>
    </row>
    <row r="47" spans="2:4" ht="33">
      <c r="B47" s="96">
        <v>15</v>
      </c>
      <c r="C47" s="98" t="s">
        <v>213</v>
      </c>
      <c r="D47" s="96">
        <v>1.8</v>
      </c>
    </row>
    <row r="48" spans="2:4" ht="33">
      <c r="B48" s="105" t="s">
        <v>214</v>
      </c>
      <c r="C48" s="98" t="s">
        <v>381</v>
      </c>
      <c r="D48" s="96">
        <v>1</v>
      </c>
    </row>
    <row r="49" spans="2:4" ht="49.5">
      <c r="B49" s="105" t="s">
        <v>410</v>
      </c>
      <c r="C49" s="98" t="s">
        <v>382</v>
      </c>
      <c r="D49" s="96">
        <v>0.8</v>
      </c>
    </row>
    <row r="50" spans="2:4" ht="33">
      <c r="B50" s="96">
        <v>16</v>
      </c>
      <c r="C50" s="98" t="s">
        <v>226</v>
      </c>
      <c r="D50" s="96">
        <v>1.2</v>
      </c>
    </row>
    <row r="51" spans="2:4" ht="49.5">
      <c r="B51" s="105" t="s">
        <v>227</v>
      </c>
      <c r="C51" s="98" t="s">
        <v>383</v>
      </c>
      <c r="D51" s="96">
        <v>1.2</v>
      </c>
    </row>
    <row r="52" spans="2:4" ht="33">
      <c r="B52" s="96">
        <v>17</v>
      </c>
      <c r="C52" s="98" t="s">
        <v>237</v>
      </c>
      <c r="D52" s="96">
        <v>5.48</v>
      </c>
    </row>
    <row r="53" spans="2:4" ht="49.5">
      <c r="B53" s="105" t="s">
        <v>238</v>
      </c>
      <c r="C53" s="98" t="s">
        <v>384</v>
      </c>
      <c r="D53" s="96" t="s">
        <v>385</v>
      </c>
    </row>
    <row r="54" spans="2:4" ht="49.5">
      <c r="B54" s="105" t="s">
        <v>240</v>
      </c>
      <c r="C54" s="98" t="s">
        <v>386</v>
      </c>
      <c r="D54" s="96">
        <v>3.5</v>
      </c>
    </row>
    <row r="55" spans="2:4" ht="33">
      <c r="B55" s="96">
        <v>18</v>
      </c>
      <c r="C55" s="98" t="s">
        <v>244</v>
      </c>
      <c r="D55" s="96">
        <v>0.8</v>
      </c>
    </row>
    <row r="56" spans="2:4" ht="16.5">
      <c r="B56" s="105" t="s">
        <v>245</v>
      </c>
      <c r="C56" s="98" t="s">
        <v>387</v>
      </c>
      <c r="D56" s="103">
        <v>0.4</v>
      </c>
    </row>
    <row r="57" spans="2:4" ht="16.5">
      <c r="B57" s="105"/>
      <c r="C57" s="98" t="s">
        <v>388</v>
      </c>
      <c r="D57" s="103"/>
    </row>
    <row r="58" spans="2:4" ht="49.5">
      <c r="B58" s="96">
        <v>19</v>
      </c>
      <c r="C58" s="98" t="s">
        <v>389</v>
      </c>
      <c r="D58" s="96">
        <v>0.4</v>
      </c>
    </row>
    <row r="59" spans="2:4" ht="33">
      <c r="B59" s="105" t="s">
        <v>254</v>
      </c>
      <c r="C59" s="98" t="s">
        <v>253</v>
      </c>
      <c r="D59" s="96">
        <v>1.55</v>
      </c>
    </row>
    <row r="60" spans="2:4" ht="33">
      <c r="B60" s="96">
        <v>20</v>
      </c>
      <c r="C60" s="98" t="s">
        <v>390</v>
      </c>
      <c r="D60" s="96">
        <v>1.55</v>
      </c>
    </row>
    <row r="61" spans="2:4" ht="33">
      <c r="B61" s="105" t="s">
        <v>268</v>
      </c>
      <c r="C61" s="98" t="s">
        <v>267</v>
      </c>
      <c r="D61" s="96">
        <v>2.4</v>
      </c>
    </row>
    <row r="62" spans="2:4" ht="33">
      <c r="B62" s="105" t="s">
        <v>270</v>
      </c>
      <c r="C62" s="98" t="s">
        <v>391</v>
      </c>
      <c r="D62" s="96">
        <v>1</v>
      </c>
    </row>
    <row r="63" spans="2:4" ht="33">
      <c r="B63" s="96">
        <v>21</v>
      </c>
      <c r="C63" s="98" t="s">
        <v>392</v>
      </c>
      <c r="D63" s="96">
        <v>1.4</v>
      </c>
    </row>
    <row r="64" spans="2:4" ht="33">
      <c r="B64" s="105" t="s">
        <v>278</v>
      </c>
      <c r="C64" s="98" t="s">
        <v>277</v>
      </c>
      <c r="D64" s="96">
        <v>1.984</v>
      </c>
    </row>
    <row r="65" spans="2:4" ht="49.5">
      <c r="B65" s="105" t="s">
        <v>280</v>
      </c>
      <c r="C65" s="98" t="s">
        <v>393</v>
      </c>
      <c r="D65" s="96">
        <v>1.117</v>
      </c>
    </row>
    <row r="66" spans="2:4" ht="66">
      <c r="B66" s="105" t="s">
        <v>282</v>
      </c>
      <c r="C66" s="98" t="s">
        <v>394</v>
      </c>
      <c r="D66" s="96">
        <v>0.86699999999999999</v>
      </c>
    </row>
  </sheetData>
  <mergeCells count="2">
    <mergeCell ref="D56:D57"/>
    <mergeCell ref="B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обл.бюджет</vt:lpstr>
      <vt:lpstr>субвенции</vt:lpstr>
      <vt:lpstr>РДФ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2023-05-30T07:24:40Z</dcterms:created>
  <dcterms:modified xsi:type="dcterms:W3CDTF">2023-05-30T08:41:08Z</dcterms:modified>
</cp:coreProperties>
</file>